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3"/>
  <workbookPr updateLinks="never" codeName="EstaPastaDeTrabalho" defaultThemeVersion="166925"/>
  <mc:AlternateContent xmlns:mc="http://schemas.openxmlformats.org/markup-compatibility/2006">
    <mc:Choice Requires="x15">
      <x15ac:absPath xmlns:x15ac="http://schemas.microsoft.com/office/spreadsheetml/2010/11/ac" url="S:\construcao_civil\ETA Capim Fino\Produtos Proesplan\Produtos Finalizados\PROPOSTA COMERCIAL\"/>
    </mc:Choice>
  </mc:AlternateContent>
  <xr:revisionPtr revIDLastSave="0" documentId="13_ncr:1_{4467977F-0E7D-4E26-8532-41478380E291}" xr6:coauthVersionLast="36" xr6:coauthVersionMax="36" xr10:uidLastSave="{00000000-0000-0000-0000-000000000000}"/>
  <workbookProtection workbookAlgorithmName="SHA-512" workbookHashValue="yMv+qZrbbGUN4ksdUu9ZVS7HHsxzBOeHNMj5lmz3ddFPcWN/3s5KeHZLZNU8t0kZOxnQ0X6WgQ3xkuakSav64A==" workbookSaltValue="rQ0kOfv26l/yf16T+QqojA==" workbookSpinCount="100000" lockStructure="1"/>
  <bookViews>
    <workbookView xWindow="0" yWindow="0" windowWidth="20490" windowHeight="7545" tabRatio="871" xr2:uid="{00000000-000D-0000-FFFF-FFFF00000000}"/>
  </bookViews>
  <sheets>
    <sheet name="ORIENTAÇÕES" sheetId="45" r:id="rId1"/>
    <sheet name="Resumo" sheetId="1" r:id="rId2"/>
    <sheet name="OS-Canteiro" sheetId="2" r:id="rId3"/>
    <sheet name="OS-Op Canteiro" sheetId="44" r:id="rId4"/>
    <sheet name="OS-Int Água" sheetId="3" r:id="rId5"/>
    <sheet name="C-1.1_03" sheetId="20" r:id="rId6"/>
    <sheet name="ME-Int Água" sheetId="4" r:id="rId7"/>
    <sheet name="C-1.1_01" sheetId="18" r:id="rId8"/>
    <sheet name="C-1.1_02" sheetId="19" r:id="rId9"/>
    <sheet name="OS-Conexão Cloro" sheetId="5" r:id="rId10"/>
    <sheet name="C-1.1_04" sheetId="21" r:id="rId11"/>
    <sheet name="E-1.1_01" sheetId="27" r:id="rId12"/>
    <sheet name="ME-Conexão Cloro" sheetId="6" r:id="rId13"/>
    <sheet name="C-1.1_11" sheetId="36" r:id="rId14"/>
    <sheet name="E-1.1_02" sheetId="32" r:id="rId15"/>
    <sheet name="E-1.1_03" sheetId="33" r:id="rId16"/>
    <sheet name="E-1.1_04" sheetId="34" r:id="rId17"/>
    <sheet name="OS-Água de Serviço" sheetId="7" r:id="rId18"/>
    <sheet name="ME-Água de Serviço" sheetId="8" r:id="rId19"/>
    <sheet name="C-1.1_05" sheetId="22" r:id="rId20"/>
    <sheet name="C-1.1_06" sheetId="23" r:id="rId21"/>
    <sheet name="C-1.1_07" sheetId="24" r:id="rId22"/>
    <sheet name="OS-Tub Água-Cloro" sheetId="9" r:id="rId23"/>
    <sheet name="ME-Tub Água-Cloro" sheetId="10" r:id="rId24"/>
    <sheet name="C-1.1_08" sheetId="25" r:id="rId25"/>
    <sheet name="OS-Inst Reserv" sheetId="30" r:id="rId26"/>
    <sheet name="C-1.1_10" sheetId="31" r:id="rId27"/>
  </sheets>
  <externalReferences>
    <externalReference r:id="rId28"/>
    <externalReference r:id="rId29"/>
    <externalReference r:id="rId30"/>
  </externalReferences>
  <definedNames>
    <definedName name="A" hidden="1">'[1]BDI Com'!$C$44</definedName>
    <definedName name="_xlnm.Print_Area" localSheetId="7">'C-1.1_01'!$B$3:$G$24</definedName>
    <definedName name="_xlnm.Print_Area" localSheetId="8">'C-1.1_02'!$B$3:$G$24</definedName>
    <definedName name="_xlnm.Print_Area" localSheetId="5">'C-1.1_03'!$B$3:$G$16</definedName>
    <definedName name="_xlnm.Print_Area" localSheetId="10">'C-1.1_04'!$B$3:$G$16</definedName>
    <definedName name="_xlnm.Print_Area" localSheetId="19">'C-1.1_05'!$B$3:$G$23</definedName>
    <definedName name="_xlnm.Print_Area" localSheetId="20">'C-1.1_06'!$B$3:$G$24</definedName>
    <definedName name="_xlnm.Print_Area" localSheetId="21">'C-1.1_07'!$B$3:$G$24</definedName>
    <definedName name="_xlnm.Print_Area" localSheetId="24">'C-1.1_08'!$B$3:$G$24</definedName>
    <definedName name="_xlnm.Print_Area" localSheetId="26">'C-1.1_10'!$B$3:$G$14</definedName>
    <definedName name="_xlnm.Print_Area" localSheetId="13">'C-1.1_11'!$B$3:$G$14</definedName>
    <definedName name="_xlnm.Print_Area" localSheetId="11">'E-1.1_01'!$B$3:$G$15</definedName>
    <definedName name="_xlnm.Print_Area" localSheetId="14">'E-1.1_02'!$B$3:$G$14</definedName>
    <definedName name="_xlnm.Print_Area" localSheetId="15">'E-1.1_03'!$B$3:$G$14</definedName>
    <definedName name="_xlnm.Print_Area" localSheetId="16">'E-1.1_04'!$B$3:$G$14</definedName>
    <definedName name="_xlnm.Print_Area" localSheetId="18">'ME-Água de Serviço'!$B$2:$K$51</definedName>
    <definedName name="_xlnm.Print_Area" localSheetId="12">'ME-Conexão Cloro'!$B$2:$K$115</definedName>
    <definedName name="_xlnm.Print_Area" localSheetId="6">'ME-Int Água'!$B$2:$K$37</definedName>
    <definedName name="_xlnm.Print_Area" localSheetId="23">'ME-Tub Água-Cloro'!$B$2:$K$51</definedName>
    <definedName name="_xlnm.Print_Area" localSheetId="17">'OS-Água de Serviço'!$B$2:$K$59</definedName>
    <definedName name="_xlnm.Print_Area" localSheetId="2">'OS-Canteiro'!$B$2:$I$27</definedName>
    <definedName name="_xlnm.Print_Area" localSheetId="9">'OS-Conexão Cloro'!$B$2:$K$54</definedName>
    <definedName name="_xlnm.Print_Area" localSheetId="25">'OS-Inst Reserv'!$B$2:$K$21</definedName>
    <definedName name="_xlnm.Print_Area" localSheetId="4">'OS-Int Água'!$B$2:$K$67</definedName>
    <definedName name="_xlnm.Print_Area" localSheetId="3">'OS-Op Canteiro'!$B$2:$I$21</definedName>
    <definedName name="_xlnm.Print_Area" localSheetId="22">'OS-Tub Água-Cloro'!$B$2:$K$61</definedName>
    <definedName name="_xlnm.Print_Area" localSheetId="1">Resumo!$B$2:$K$44</definedName>
    <definedName name="BDI_1" hidden="1">'[2]BDI Com'!$C$44</definedName>
    <definedName name="BDI_SERV_DES" hidden="1">'[2]BDI Com'!$C$44</definedName>
    <definedName name="_xlnm.Print_Titles" localSheetId="7">'C-1.1_01'!$3:$7</definedName>
    <definedName name="_xlnm.Print_Titles" localSheetId="8">'C-1.1_02'!$3:$7</definedName>
    <definedName name="_xlnm.Print_Titles" localSheetId="19">'C-1.1_05'!$3:$7</definedName>
    <definedName name="_xlnm.Print_Titles" localSheetId="20">'C-1.1_06'!$3:$7</definedName>
    <definedName name="_xlnm.Print_Titles" localSheetId="21">'C-1.1_07'!$3:$7</definedName>
    <definedName name="_xlnm.Print_Titles" localSheetId="24">'C-1.1_08'!$3:$7</definedName>
    <definedName name="_xlnm.Print_Titles" localSheetId="18">'ME-Água de Serviço'!$2:$9</definedName>
    <definedName name="_xlnm.Print_Titles" localSheetId="12">'ME-Conexão Cloro'!$2:$9</definedName>
    <definedName name="_xlnm.Print_Titles" localSheetId="6">'ME-Int Água'!$2:$9</definedName>
    <definedName name="_xlnm.Print_Titles" localSheetId="23">'ME-Tub Água-Cloro'!$2:$9</definedName>
    <definedName name="_xlnm.Print_Titles" localSheetId="17">'OS-Água de Serviço'!$2:$9</definedName>
    <definedName name="_xlnm.Print_Titles" localSheetId="2">'OS-Canteiro'!$2:$9</definedName>
    <definedName name="_xlnm.Print_Titles" localSheetId="9">'OS-Conexão Cloro'!$2:$9</definedName>
    <definedName name="_xlnm.Print_Titles" localSheetId="25">'OS-Inst Reserv'!$2:$9</definedName>
    <definedName name="_xlnm.Print_Titles" localSheetId="4">'OS-Int Água'!$2:$9</definedName>
    <definedName name="_xlnm.Print_Titles" localSheetId="3">'OS-Op Canteiro'!$2:$9</definedName>
    <definedName name="_xlnm.Print_Titles" localSheetId="22">'OS-Tub Água-Cloro'!$2:$9</definedName>
    <definedName name="_xlnm.Print_Titles" localSheetId="1">Resumo!$2:$9</definedName>
  </definedNames>
  <calcPr calcId="191029"/>
</workbook>
</file>

<file path=xl/calcChain.xml><?xml version="1.0" encoding="utf-8"?>
<calcChain xmlns="http://schemas.openxmlformats.org/spreadsheetml/2006/main">
  <c r="H36" i="5" l="1"/>
  <c r="G11" i="20" l="1"/>
  <c r="D16" i="23" l="1"/>
  <c r="D15" i="23"/>
  <c r="C16" i="23"/>
  <c r="C15" i="23"/>
  <c r="C15" i="22"/>
  <c r="I45" i="10" l="1"/>
  <c r="J45" i="10" s="1"/>
  <c r="K45" i="10" s="1"/>
  <c r="I43" i="10"/>
  <c r="I44" i="10"/>
  <c r="J44" i="10" s="1"/>
  <c r="K44" i="10" s="1"/>
  <c r="I42" i="10"/>
  <c r="J42" i="10" s="1"/>
  <c r="K42" i="10" s="1"/>
  <c r="I46" i="8"/>
  <c r="I20" i="8"/>
  <c r="J20" i="8" s="1"/>
  <c r="K20" i="8" s="1"/>
  <c r="I23" i="8"/>
  <c r="J23" i="8" s="1"/>
  <c r="K23" i="8" s="1"/>
  <c r="J46" i="8" l="1"/>
  <c r="K46" i="8" s="1"/>
  <c r="J43" i="10" l="1"/>
  <c r="K43" i="10" s="1"/>
  <c r="G21" i="24"/>
  <c r="G17" i="25"/>
  <c r="G20" i="2" l="1"/>
  <c r="H20" i="2" s="1"/>
  <c r="G19" i="2"/>
  <c r="H19" i="2" s="1"/>
  <c r="G18" i="2"/>
  <c r="H18" i="2" s="1"/>
  <c r="I19" i="2" l="1"/>
  <c r="I20" i="2"/>
  <c r="B18" i="5"/>
  <c r="I48" i="5"/>
  <c r="J48" i="5" s="1"/>
  <c r="I47" i="5"/>
  <c r="J47" i="5" s="1"/>
  <c r="K47" i="5" l="1"/>
  <c r="K48" i="5"/>
  <c r="K50" i="5" l="1"/>
  <c r="K18" i="5" s="1"/>
  <c r="G15" i="44" l="1"/>
  <c r="H15" i="44"/>
  <c r="C10" i="44"/>
  <c r="B10" i="44"/>
  <c r="I41" i="9" l="1"/>
  <c r="J41" i="9" s="1"/>
  <c r="I41" i="7"/>
  <c r="J41" i="7" s="1"/>
  <c r="I38" i="7" l="1"/>
  <c r="J38" i="7" s="1"/>
  <c r="I15" i="44" l="1"/>
  <c r="I18" i="2"/>
  <c r="I17" i="44" l="1"/>
  <c r="I10" i="44" s="1"/>
  <c r="I12" i="44" s="1"/>
  <c r="H14" i="1" s="1"/>
  <c r="I20" i="44" l="1"/>
  <c r="K38" i="7"/>
  <c r="K41" i="7" l="1"/>
  <c r="K41" i="9" l="1"/>
  <c r="I15" i="30" l="1"/>
  <c r="C10" i="30"/>
  <c r="I19" i="10"/>
  <c r="I23" i="9"/>
  <c r="C18" i="9"/>
  <c r="C16" i="9"/>
  <c r="C14" i="9"/>
  <c r="C12" i="9"/>
  <c r="C10" i="9"/>
  <c r="I16" i="8"/>
  <c r="I23" i="7"/>
  <c r="I23" i="5"/>
  <c r="I16" i="4"/>
  <c r="J16" i="4" s="1"/>
  <c r="K16" i="4" s="1"/>
  <c r="I33" i="3"/>
  <c r="I32" i="3"/>
  <c r="I31" i="3"/>
  <c r="I26" i="3"/>
  <c r="I25" i="3"/>
  <c r="G21" i="2"/>
  <c r="H21" i="2" s="1"/>
  <c r="I21" i="2" s="1"/>
  <c r="G17" i="2"/>
  <c r="H17" i="2" s="1"/>
  <c r="I17" i="2" s="1"/>
  <c r="G16" i="2"/>
  <c r="H16" i="2" s="1"/>
  <c r="I16" i="2" s="1"/>
  <c r="G15" i="2"/>
  <c r="H15" i="2" s="1"/>
  <c r="I15" i="2" s="1"/>
  <c r="C10" i="2"/>
  <c r="I23" i="2" l="1"/>
  <c r="I26" i="2" s="1"/>
  <c r="D11" i="36"/>
  <c r="B12" i="36"/>
  <c r="D12" i="36"/>
  <c r="D20" i="36"/>
  <c r="D22" i="36" s="1"/>
  <c r="E12" i="36" s="1"/>
  <c r="G12" i="36" l="1"/>
  <c r="E11" i="36"/>
  <c r="G11" i="36" s="1"/>
  <c r="G12" i="34"/>
  <c r="G11" i="34"/>
  <c r="B12" i="34"/>
  <c r="G12" i="33"/>
  <c r="B12" i="33"/>
  <c r="G11" i="33"/>
  <c r="G12" i="32"/>
  <c r="G11" i="32"/>
  <c r="B12" i="32"/>
  <c r="F15" i="30"/>
  <c r="E15" i="30"/>
  <c r="D15" i="30"/>
  <c r="C15" i="30"/>
  <c r="E12" i="31"/>
  <c r="G12" i="31" s="1"/>
  <c r="E11" i="31"/>
  <c r="G11" i="31" s="1"/>
  <c r="B12" i="31"/>
  <c r="G12" i="27"/>
  <c r="G13" i="27"/>
  <c r="G11" i="27"/>
  <c r="G12" i="25"/>
  <c r="G13" i="25"/>
  <c r="G14" i="25"/>
  <c r="G15" i="25"/>
  <c r="G16" i="25"/>
  <c r="G18" i="25"/>
  <c r="G19" i="25"/>
  <c r="G20" i="25"/>
  <c r="G21" i="25"/>
  <c r="G22" i="25"/>
  <c r="G11" i="25"/>
  <c r="G12" i="24"/>
  <c r="G13" i="24"/>
  <c r="G14" i="24"/>
  <c r="G15" i="24"/>
  <c r="G16" i="24"/>
  <c r="G19" i="24"/>
  <c r="G20" i="24"/>
  <c r="G22" i="24"/>
  <c r="G11" i="24"/>
  <c r="G12" i="23"/>
  <c r="G13" i="23"/>
  <c r="G14" i="23"/>
  <c r="G17" i="23"/>
  <c r="G18" i="23"/>
  <c r="G19" i="23"/>
  <c r="G20" i="23"/>
  <c r="G21" i="23"/>
  <c r="G22" i="23"/>
  <c r="G11" i="23"/>
  <c r="G12" i="22"/>
  <c r="G13" i="22"/>
  <c r="G14" i="22"/>
  <c r="G16" i="22"/>
  <c r="G17" i="22"/>
  <c r="G18" i="22"/>
  <c r="G19" i="22"/>
  <c r="G20" i="22"/>
  <c r="G21" i="22"/>
  <c r="G11" i="22"/>
  <c r="G12" i="21"/>
  <c r="G13" i="21"/>
  <c r="G14" i="21"/>
  <c r="G11" i="21"/>
  <c r="G12" i="20"/>
  <c r="G13" i="20"/>
  <c r="G14" i="20"/>
  <c r="G12" i="19"/>
  <c r="G13" i="19"/>
  <c r="G14" i="19"/>
  <c r="G15" i="19"/>
  <c r="G17" i="19"/>
  <c r="G18" i="19"/>
  <c r="G19" i="19"/>
  <c r="G20" i="19"/>
  <c r="G21" i="19"/>
  <c r="G22" i="19"/>
  <c r="G11" i="19"/>
  <c r="G12" i="18"/>
  <c r="G14" i="34" l="1"/>
  <c r="H92" i="6" s="1"/>
  <c r="G14" i="32"/>
  <c r="H90" i="6" s="1"/>
  <c r="G15" i="27"/>
  <c r="H42" i="5" s="1"/>
  <c r="G14" i="36"/>
  <c r="H18" i="6" s="1"/>
  <c r="G24" i="25"/>
  <c r="H21" i="10" s="1"/>
  <c r="G14" i="31"/>
  <c r="H15" i="30" s="1"/>
  <c r="J15" i="30" s="1"/>
  <c r="K15" i="30" s="1"/>
  <c r="K17" i="30" s="1"/>
  <c r="K10" i="30" s="1"/>
  <c r="K12" i="30" s="1"/>
  <c r="H41" i="1" s="1"/>
  <c r="G16" i="20"/>
  <c r="G16" i="21"/>
  <c r="H37" i="5" s="1"/>
  <c r="G14" i="33"/>
  <c r="H91" i="6" s="1"/>
  <c r="G22" i="18"/>
  <c r="G21" i="18"/>
  <c r="G20" i="18"/>
  <c r="G19" i="18"/>
  <c r="G18" i="18"/>
  <c r="G17" i="18"/>
  <c r="G14" i="18"/>
  <c r="G13" i="18"/>
  <c r="G11" i="18"/>
  <c r="H54" i="3" l="1"/>
  <c r="K20" i="30"/>
  <c r="G15" i="22"/>
  <c r="G23" i="22" s="1"/>
  <c r="H42" i="8" s="1"/>
  <c r="G15" i="23"/>
  <c r="G15" i="18"/>
  <c r="H30" i="10"/>
  <c r="G16" i="19" l="1"/>
  <c r="G24" i="19" s="1"/>
  <c r="H31" i="4" s="1"/>
  <c r="G16" i="23"/>
  <c r="G24" i="23" s="1"/>
  <c r="H43" i="8" s="1"/>
  <c r="G16" i="18"/>
  <c r="G24" i="18" s="1"/>
  <c r="H30" i="4" s="1"/>
  <c r="B12" i="25"/>
  <c r="B13" i="25" s="1"/>
  <c r="B14" i="25" s="1"/>
  <c r="B15" i="25" s="1"/>
  <c r="B16" i="25" s="1"/>
  <c r="B17" i="25" s="1"/>
  <c r="B18" i="25" s="1"/>
  <c r="B19" i="25" s="1"/>
  <c r="B20" i="25" s="1"/>
  <c r="B21" i="25" s="1"/>
  <c r="B22" i="25" s="1"/>
  <c r="B12" i="24"/>
  <c r="B13" i="24" s="1"/>
  <c r="B14" i="24" s="1"/>
  <c r="B15" i="24" s="1"/>
  <c r="B16" i="24" s="1"/>
  <c r="B17" i="24" s="1"/>
  <c r="B18" i="24" s="1"/>
  <c r="B19" i="24" s="1"/>
  <c r="B20" i="24" s="1"/>
  <c r="B21" i="24" s="1"/>
  <c r="B22" i="24" s="1"/>
  <c r="B12" i="23"/>
  <c r="B13" i="23" s="1"/>
  <c r="B14" i="23" s="1"/>
  <c r="B15" i="23" s="1"/>
  <c r="B16" i="23" s="1"/>
  <c r="B17" i="23" s="1"/>
  <c r="B18" i="23" s="1"/>
  <c r="B19" i="23" s="1"/>
  <c r="B20" i="23" s="1"/>
  <c r="B21" i="23" s="1"/>
  <c r="B22" i="23" s="1"/>
  <c r="B12" i="22"/>
  <c r="B13" i="22" s="1"/>
  <c r="B14" i="22" s="1"/>
  <c r="B15" i="22" s="1"/>
  <c r="B16" i="22" s="1"/>
  <c r="B17" i="22" s="1"/>
  <c r="B18" i="22" s="1"/>
  <c r="B19" i="22" s="1"/>
  <c r="B20" i="22" s="1"/>
  <c r="B21" i="22" s="1"/>
  <c r="B12" i="19"/>
  <c r="B13" i="19" s="1"/>
  <c r="B14" i="19" s="1"/>
  <c r="B15" i="19" s="1"/>
  <c r="B16" i="19" s="1"/>
  <c r="B17" i="19" s="1"/>
  <c r="B18" i="19" s="1"/>
  <c r="B19" i="19" s="1"/>
  <c r="B20" i="19" s="1"/>
  <c r="B21" i="19" s="1"/>
  <c r="B22" i="19" s="1"/>
  <c r="B12" i="18"/>
  <c r="B13" i="18" s="1"/>
  <c r="B14" i="18" s="1"/>
  <c r="B15" i="18" s="1"/>
  <c r="B16" i="18" s="1"/>
  <c r="B17" i="18" s="1"/>
  <c r="B18" i="18" s="1"/>
  <c r="B19" i="18" s="1"/>
  <c r="B20" i="18" s="1"/>
  <c r="B21" i="18" s="1"/>
  <c r="B22" i="18" s="1"/>
  <c r="J23" i="9" l="1"/>
  <c r="K23" i="9" s="1"/>
  <c r="J19" i="10" l="1"/>
  <c r="K19" i="10" s="1"/>
  <c r="J16" i="8"/>
  <c r="K16" i="8" s="1"/>
  <c r="I19" i="8"/>
  <c r="J19" i="8" s="1"/>
  <c r="K19" i="8" s="1"/>
  <c r="H47" i="7"/>
  <c r="J23" i="5"/>
  <c r="K23" i="5" s="1"/>
  <c r="B12" i="27"/>
  <c r="B13" i="27" s="1"/>
  <c r="H48" i="9"/>
  <c r="F48" i="9"/>
  <c r="E48" i="9"/>
  <c r="D48" i="9"/>
  <c r="C48" i="9"/>
  <c r="B12" i="21"/>
  <c r="B13" i="21" s="1"/>
  <c r="B14" i="21" s="1"/>
  <c r="B12" i="20"/>
  <c r="B13" i="20" s="1"/>
  <c r="B14" i="20" s="1"/>
  <c r="J33" i="3"/>
  <c r="K33" i="3" s="1"/>
  <c r="J32" i="3"/>
  <c r="K32" i="3" s="1"/>
  <c r="J31" i="3"/>
  <c r="K31" i="3" s="1"/>
  <c r="J25" i="3"/>
  <c r="K25" i="3" s="1"/>
  <c r="J23" i="7"/>
  <c r="K23" i="7" s="1"/>
  <c r="J26" i="3"/>
  <c r="K26" i="3" s="1"/>
  <c r="I10" i="2"/>
  <c r="K28" i="3" l="1"/>
  <c r="K10" i="3" s="1"/>
  <c r="K35" i="3"/>
  <c r="K12" i="3" s="1"/>
  <c r="I12" i="2"/>
  <c r="B10" i="2"/>
  <c r="B10" i="30"/>
  <c r="B14" i="10"/>
  <c r="B12" i="10"/>
  <c r="B10" i="10"/>
  <c r="B18" i="9"/>
  <c r="B16" i="9"/>
  <c r="B14" i="9"/>
  <c r="B12" i="9"/>
  <c r="B10" i="9"/>
  <c r="B10" i="8"/>
  <c r="B18" i="7"/>
  <c r="B16" i="7"/>
  <c r="B14" i="7"/>
  <c r="B12" i="7"/>
  <c r="B10" i="7"/>
  <c r="B12" i="6"/>
  <c r="B10" i="6"/>
  <c r="B16" i="5"/>
  <c r="B14" i="5"/>
  <c r="B12" i="5"/>
  <c r="B10" i="5"/>
  <c r="B20" i="3"/>
  <c r="B18" i="3"/>
  <c r="B16" i="3"/>
  <c r="B14" i="3"/>
  <c r="B12" i="3"/>
  <c r="B10" i="3"/>
  <c r="I41" i="10"/>
  <c r="J41" i="10" s="1"/>
  <c r="K41" i="10" s="1"/>
  <c r="I40" i="10"/>
  <c r="J40" i="10" s="1"/>
  <c r="K40" i="10" s="1"/>
  <c r="I39" i="10"/>
  <c r="I38" i="10"/>
  <c r="J38" i="10" s="1"/>
  <c r="K38" i="10" s="1"/>
  <c r="I37" i="10"/>
  <c r="J37" i="10" s="1"/>
  <c r="K37" i="10" s="1"/>
  <c r="I32" i="10"/>
  <c r="J32" i="10" s="1"/>
  <c r="K32" i="10" s="1"/>
  <c r="I31" i="10"/>
  <c r="J31" i="10" s="1"/>
  <c r="K31" i="10" s="1"/>
  <c r="I30" i="10"/>
  <c r="J30" i="10" s="1"/>
  <c r="K30" i="10" s="1"/>
  <c r="I29" i="10"/>
  <c r="J29" i="10" s="1"/>
  <c r="K29" i="10" s="1"/>
  <c r="I28" i="10"/>
  <c r="J28" i="10" s="1"/>
  <c r="K28" i="10" s="1"/>
  <c r="I23" i="10"/>
  <c r="J23" i="10" s="1"/>
  <c r="K23" i="10" s="1"/>
  <c r="I22" i="10"/>
  <c r="J22" i="10" s="1"/>
  <c r="K22" i="10" s="1"/>
  <c r="I21" i="10"/>
  <c r="J21" i="10" s="1"/>
  <c r="K21" i="10" s="1"/>
  <c r="I20" i="10"/>
  <c r="J20" i="10" s="1"/>
  <c r="K20" i="10" s="1"/>
  <c r="I55" i="9"/>
  <c r="J55" i="9" s="1"/>
  <c r="K55" i="9" s="1"/>
  <c r="K57" i="9" s="1"/>
  <c r="K18" i="9" s="1"/>
  <c r="I50" i="9"/>
  <c r="J50" i="9" s="1"/>
  <c r="K50" i="9" s="1"/>
  <c r="I49" i="9"/>
  <c r="J49" i="9" s="1"/>
  <c r="K49" i="9" s="1"/>
  <c r="I48" i="9"/>
  <c r="J48" i="9" s="1"/>
  <c r="K48" i="9" s="1"/>
  <c r="I47" i="9"/>
  <c r="J47" i="9" s="1"/>
  <c r="K47" i="9" s="1"/>
  <c r="I46" i="9"/>
  <c r="J46" i="9" s="1"/>
  <c r="K46" i="9" s="1"/>
  <c r="I40" i="9"/>
  <c r="J40" i="9" s="1"/>
  <c r="K40" i="9" s="1"/>
  <c r="I39" i="9"/>
  <c r="J39" i="9" s="1"/>
  <c r="K39" i="9" s="1"/>
  <c r="I38" i="9"/>
  <c r="J38" i="9" s="1"/>
  <c r="K38" i="9" s="1"/>
  <c r="I37" i="9"/>
  <c r="J37" i="9" s="1"/>
  <c r="K37" i="9" s="1"/>
  <c r="I36" i="9"/>
  <c r="J36" i="9" s="1"/>
  <c r="K36" i="9" s="1"/>
  <c r="I31" i="9"/>
  <c r="J31" i="9" s="1"/>
  <c r="K31" i="9" s="1"/>
  <c r="I30" i="9"/>
  <c r="J30" i="9" s="1"/>
  <c r="K30" i="9" s="1"/>
  <c r="I29" i="9"/>
  <c r="J29" i="9" s="1"/>
  <c r="K29" i="9" s="1"/>
  <c r="I24" i="9"/>
  <c r="J24" i="9" s="1"/>
  <c r="K24" i="9" s="1"/>
  <c r="K26" i="9" s="1"/>
  <c r="K10" i="9" s="1"/>
  <c r="I44" i="8"/>
  <c r="I43" i="8"/>
  <c r="J43" i="8" s="1"/>
  <c r="K43" i="8" s="1"/>
  <c r="I42" i="8"/>
  <c r="J42" i="8" s="1"/>
  <c r="K42" i="8" s="1"/>
  <c r="I40" i="8"/>
  <c r="J40" i="8" s="1"/>
  <c r="K40" i="8" s="1"/>
  <c r="I39" i="8"/>
  <c r="J39" i="8" s="1"/>
  <c r="K39" i="8" s="1"/>
  <c r="I38" i="8"/>
  <c r="J38" i="8" s="1"/>
  <c r="K38" i="8" s="1"/>
  <c r="I36" i="8"/>
  <c r="J36" i="8" s="1"/>
  <c r="K36" i="8" s="1"/>
  <c r="I35" i="8"/>
  <c r="J35" i="8" s="1"/>
  <c r="K35" i="8" s="1"/>
  <c r="I34" i="8"/>
  <c r="J34" i="8" s="1"/>
  <c r="K34" i="8" s="1"/>
  <c r="I33" i="8"/>
  <c r="J33" i="8" s="1"/>
  <c r="K33" i="8" s="1"/>
  <c r="I32" i="8"/>
  <c r="J32" i="8" s="1"/>
  <c r="K32" i="8" s="1"/>
  <c r="I30" i="8"/>
  <c r="J30" i="8" s="1"/>
  <c r="K30" i="8" s="1"/>
  <c r="I28" i="8"/>
  <c r="J28" i="8" s="1"/>
  <c r="K28" i="8" s="1"/>
  <c r="I27" i="8"/>
  <c r="J27" i="8" s="1"/>
  <c r="K27" i="8" s="1"/>
  <c r="I26" i="8"/>
  <c r="J26" i="8" s="1"/>
  <c r="K26" i="8" s="1"/>
  <c r="I25" i="8"/>
  <c r="J25" i="8" s="1"/>
  <c r="K25" i="8" s="1"/>
  <c r="I24" i="8"/>
  <c r="J24" i="8" s="1"/>
  <c r="K24" i="8" s="1"/>
  <c r="I22" i="8"/>
  <c r="J22" i="8" s="1"/>
  <c r="K22" i="8" s="1"/>
  <c r="I21" i="8"/>
  <c r="J21" i="8" s="1"/>
  <c r="K21" i="8" s="1"/>
  <c r="I17" i="8"/>
  <c r="J17" i="8" s="1"/>
  <c r="K17" i="8" s="1"/>
  <c r="I53" i="7"/>
  <c r="J53" i="7" s="1"/>
  <c r="K53" i="7" s="1"/>
  <c r="K55" i="7" s="1"/>
  <c r="K18" i="7" s="1"/>
  <c r="I48" i="7"/>
  <c r="J48" i="7" s="1"/>
  <c r="K48" i="7" s="1"/>
  <c r="I47" i="7"/>
  <c r="J47" i="7" s="1"/>
  <c r="K47" i="7" s="1"/>
  <c r="I46" i="7"/>
  <c r="J46" i="7" s="1"/>
  <c r="K46" i="7" s="1"/>
  <c r="I40" i="7"/>
  <c r="J40" i="7" s="1"/>
  <c r="K40" i="7" s="1"/>
  <c r="I39" i="7"/>
  <c r="J39" i="7" s="1"/>
  <c r="K39" i="7" s="1"/>
  <c r="I37" i="7"/>
  <c r="J37" i="7" s="1"/>
  <c r="K37" i="7" s="1"/>
  <c r="I36" i="7"/>
  <c r="J36" i="7" s="1"/>
  <c r="K36" i="7" s="1"/>
  <c r="I31" i="7"/>
  <c r="J31" i="7" s="1"/>
  <c r="K31" i="7" s="1"/>
  <c r="I30" i="7"/>
  <c r="J30" i="7" s="1"/>
  <c r="K30" i="7" s="1"/>
  <c r="I29" i="7"/>
  <c r="J29" i="7" s="1"/>
  <c r="K29" i="7" s="1"/>
  <c r="I24" i="7"/>
  <c r="J24" i="7" s="1"/>
  <c r="K24" i="7" s="1"/>
  <c r="K26" i="7" s="1"/>
  <c r="K10" i="7" s="1"/>
  <c r="I103" i="6"/>
  <c r="J103" i="6" s="1"/>
  <c r="I109" i="6"/>
  <c r="J109" i="6" s="1"/>
  <c r="K109" i="6" s="1"/>
  <c r="I108" i="6"/>
  <c r="J108" i="6" s="1"/>
  <c r="K108" i="6" s="1"/>
  <c r="I106" i="6"/>
  <c r="J106" i="6" s="1"/>
  <c r="K106" i="6" s="1"/>
  <c r="I105" i="6"/>
  <c r="J105" i="6" s="1"/>
  <c r="K105" i="6" s="1"/>
  <c r="I104" i="6"/>
  <c r="J104" i="6" s="1"/>
  <c r="K104" i="6" s="1"/>
  <c r="I101" i="6"/>
  <c r="J101" i="6" s="1"/>
  <c r="K101" i="6" s="1"/>
  <c r="I100" i="6"/>
  <c r="J100" i="6" s="1"/>
  <c r="K100" i="6" s="1"/>
  <c r="I99" i="6"/>
  <c r="J99" i="6" s="1"/>
  <c r="I98" i="6"/>
  <c r="J98" i="6" s="1"/>
  <c r="K98" i="6" s="1"/>
  <c r="I97" i="6"/>
  <c r="J97" i="6" s="1"/>
  <c r="K97" i="6" s="1"/>
  <c r="I96" i="6"/>
  <c r="J96" i="6" s="1"/>
  <c r="I95" i="6"/>
  <c r="J95" i="6" s="1"/>
  <c r="K95" i="6" s="1"/>
  <c r="I94" i="6"/>
  <c r="J94" i="6" s="1"/>
  <c r="K94" i="6" s="1"/>
  <c r="I93" i="6"/>
  <c r="J93" i="6" s="1"/>
  <c r="K93" i="6" s="1"/>
  <c r="I92" i="6"/>
  <c r="J92" i="6" s="1"/>
  <c r="K92" i="6" s="1"/>
  <c r="I91" i="6"/>
  <c r="J91" i="6" s="1"/>
  <c r="K91" i="6" s="1"/>
  <c r="I90" i="6"/>
  <c r="J90" i="6" s="1"/>
  <c r="K90" i="6" s="1"/>
  <c r="I89" i="6"/>
  <c r="J89" i="6" s="1"/>
  <c r="K89" i="6" s="1"/>
  <c r="I88" i="6"/>
  <c r="J88" i="6" s="1"/>
  <c r="K88" i="6" s="1"/>
  <c r="I87" i="6"/>
  <c r="J87" i="6" s="1"/>
  <c r="I85" i="6"/>
  <c r="J85" i="6" s="1"/>
  <c r="K85" i="6" s="1"/>
  <c r="I84" i="6"/>
  <c r="J84" i="6" s="1"/>
  <c r="K84" i="6" s="1"/>
  <c r="I83" i="6"/>
  <c r="J83" i="6" s="1"/>
  <c r="K83" i="6" s="1"/>
  <c r="I82" i="6"/>
  <c r="J82" i="6" s="1"/>
  <c r="K82" i="6" s="1"/>
  <c r="I81" i="6"/>
  <c r="J81" i="6" s="1"/>
  <c r="K81" i="6" s="1"/>
  <c r="I80" i="6"/>
  <c r="J80" i="6" s="1"/>
  <c r="K80" i="6" s="1"/>
  <c r="I79" i="6"/>
  <c r="J79" i="6" s="1"/>
  <c r="K79" i="6" s="1"/>
  <c r="I78" i="6"/>
  <c r="J78" i="6" s="1"/>
  <c r="K78" i="6" s="1"/>
  <c r="I77" i="6"/>
  <c r="J77" i="6" s="1"/>
  <c r="K77" i="6" s="1"/>
  <c r="I76" i="6"/>
  <c r="J76" i="6" s="1"/>
  <c r="K76" i="6" s="1"/>
  <c r="I74" i="6"/>
  <c r="J74" i="6" s="1"/>
  <c r="K74" i="6" s="1"/>
  <c r="I68" i="6"/>
  <c r="J68" i="6" s="1"/>
  <c r="K68" i="6" s="1"/>
  <c r="I67" i="6"/>
  <c r="J67" i="6" s="1"/>
  <c r="K67" i="6" s="1"/>
  <c r="I65" i="6"/>
  <c r="J65" i="6" s="1"/>
  <c r="K65" i="6" s="1"/>
  <c r="I64" i="6"/>
  <c r="J64" i="6" s="1"/>
  <c r="K64" i="6" s="1"/>
  <c r="I63" i="6"/>
  <c r="J63" i="6" s="1"/>
  <c r="K63" i="6" s="1"/>
  <c r="I62" i="6"/>
  <c r="J62" i="6" s="1"/>
  <c r="K62" i="6" s="1"/>
  <c r="I61" i="6"/>
  <c r="J61" i="6" s="1"/>
  <c r="K61" i="6" s="1"/>
  <c r="I60" i="6"/>
  <c r="J60" i="6" s="1"/>
  <c r="K60" i="6" s="1"/>
  <c r="I59" i="6"/>
  <c r="J59" i="6" s="1"/>
  <c r="K59" i="6" s="1"/>
  <c r="I58" i="6"/>
  <c r="J58" i="6" s="1"/>
  <c r="K58" i="6" s="1"/>
  <c r="I57" i="6"/>
  <c r="J57" i="6" s="1"/>
  <c r="K57" i="6" s="1"/>
  <c r="I56" i="6"/>
  <c r="J56" i="6" s="1"/>
  <c r="K56" i="6" s="1"/>
  <c r="I54" i="6"/>
  <c r="J54" i="6" s="1"/>
  <c r="K54" i="6" s="1"/>
  <c r="I53" i="6"/>
  <c r="J53" i="6" s="1"/>
  <c r="K53" i="6" s="1"/>
  <c r="I51" i="6"/>
  <c r="J51" i="6" s="1"/>
  <c r="K51" i="6" s="1"/>
  <c r="I49" i="6"/>
  <c r="J49" i="6" s="1"/>
  <c r="K49" i="6" s="1"/>
  <c r="I48" i="6"/>
  <c r="J48" i="6" s="1"/>
  <c r="K48" i="6" s="1"/>
  <c r="I47" i="6"/>
  <c r="J47" i="6" s="1"/>
  <c r="K47" i="6" s="1"/>
  <c r="I46" i="6"/>
  <c r="J46" i="6" s="1"/>
  <c r="K46" i="6" s="1"/>
  <c r="I45" i="6"/>
  <c r="J45" i="6" s="1"/>
  <c r="K45" i="6" s="1"/>
  <c r="I44" i="6"/>
  <c r="J44" i="6" s="1"/>
  <c r="K44" i="6" s="1"/>
  <c r="I43" i="6"/>
  <c r="J43" i="6" s="1"/>
  <c r="K43" i="6" s="1"/>
  <c r="I42" i="6"/>
  <c r="J42" i="6" s="1"/>
  <c r="K42" i="6" s="1"/>
  <c r="I41" i="6"/>
  <c r="J41" i="6" s="1"/>
  <c r="K41" i="6" s="1"/>
  <c r="I39" i="6"/>
  <c r="J39" i="6" s="1"/>
  <c r="K39" i="6" s="1"/>
  <c r="I38" i="6"/>
  <c r="J38" i="6" s="1"/>
  <c r="K38" i="6" s="1"/>
  <c r="I36" i="6"/>
  <c r="J36" i="6" s="1"/>
  <c r="K36" i="6" s="1"/>
  <c r="I35" i="6"/>
  <c r="J35" i="6" s="1"/>
  <c r="K35" i="6" s="1"/>
  <c r="I34" i="6"/>
  <c r="J34" i="6" s="1"/>
  <c r="K34" i="6" s="1"/>
  <c r="I33" i="6"/>
  <c r="J33" i="6" s="1"/>
  <c r="K33" i="6" s="1"/>
  <c r="I32" i="6"/>
  <c r="J32" i="6" s="1"/>
  <c r="K32" i="6" s="1"/>
  <c r="I31" i="6"/>
  <c r="J31" i="6" s="1"/>
  <c r="K31" i="6" s="1"/>
  <c r="I30" i="6"/>
  <c r="J30" i="6" s="1"/>
  <c r="K30" i="6" s="1"/>
  <c r="I28" i="6"/>
  <c r="J28" i="6" s="1"/>
  <c r="K28" i="6" s="1"/>
  <c r="I27" i="6"/>
  <c r="J27" i="6" s="1"/>
  <c r="K27" i="6" s="1"/>
  <c r="I26" i="6"/>
  <c r="J26" i="6" s="1"/>
  <c r="K26" i="6" s="1"/>
  <c r="I25" i="6"/>
  <c r="J25" i="6" s="1"/>
  <c r="K25" i="6" s="1"/>
  <c r="I24" i="6"/>
  <c r="J24" i="6" s="1"/>
  <c r="K24" i="6" s="1"/>
  <c r="I23" i="6"/>
  <c r="J23" i="6" s="1"/>
  <c r="K23" i="6" s="1"/>
  <c r="I22" i="6"/>
  <c r="J22" i="6" s="1"/>
  <c r="K22" i="6" s="1"/>
  <c r="I20" i="6"/>
  <c r="J20" i="6" s="1"/>
  <c r="K20" i="6" s="1"/>
  <c r="I18" i="6"/>
  <c r="J18" i="6" s="1"/>
  <c r="K18" i="6" s="1"/>
  <c r="I42" i="5"/>
  <c r="J42" i="5" s="1"/>
  <c r="K42" i="5" s="1"/>
  <c r="K44" i="5" s="1"/>
  <c r="K16" i="5" s="1"/>
  <c r="I37" i="5"/>
  <c r="J37" i="5" s="1"/>
  <c r="K37" i="5" s="1"/>
  <c r="I36" i="5"/>
  <c r="I35" i="5"/>
  <c r="J35" i="5" s="1"/>
  <c r="K35" i="5" s="1"/>
  <c r="I30" i="5"/>
  <c r="J30" i="5" s="1"/>
  <c r="K30" i="5" s="1"/>
  <c r="K32" i="5" s="1"/>
  <c r="K12" i="5" s="1"/>
  <c r="I25" i="5"/>
  <c r="J25" i="5" s="1"/>
  <c r="K25" i="5" s="1"/>
  <c r="I24" i="5"/>
  <c r="J24" i="5" s="1"/>
  <c r="K24" i="5" s="1"/>
  <c r="I31" i="4"/>
  <c r="J31" i="4" s="1"/>
  <c r="K31" i="4" s="1"/>
  <c r="I30" i="4"/>
  <c r="J30" i="4" s="1"/>
  <c r="K30" i="4" s="1"/>
  <c r="I28" i="4"/>
  <c r="J28" i="4" s="1"/>
  <c r="K28" i="4" s="1"/>
  <c r="I27" i="4"/>
  <c r="J27" i="4" s="1"/>
  <c r="K27" i="4" s="1"/>
  <c r="I26" i="4"/>
  <c r="J26" i="4" s="1"/>
  <c r="K26" i="4" s="1"/>
  <c r="I25" i="4"/>
  <c r="J25" i="4" s="1"/>
  <c r="K25" i="4" s="1"/>
  <c r="I24" i="4"/>
  <c r="J24" i="4" s="1"/>
  <c r="K24" i="4" s="1"/>
  <c r="I22" i="4"/>
  <c r="J22" i="4" s="1"/>
  <c r="K22" i="4" s="1"/>
  <c r="I21" i="4"/>
  <c r="J21" i="4" s="1"/>
  <c r="K21" i="4" s="1"/>
  <c r="I20" i="4"/>
  <c r="J20" i="4" s="1"/>
  <c r="K20" i="4" s="1"/>
  <c r="I19" i="4"/>
  <c r="J19" i="4" s="1"/>
  <c r="K19" i="4" s="1"/>
  <c r="I18" i="4"/>
  <c r="J18" i="4" s="1"/>
  <c r="K18" i="4" s="1"/>
  <c r="I17" i="4"/>
  <c r="J17" i="4" s="1"/>
  <c r="K17" i="4" s="1"/>
  <c r="I61" i="3"/>
  <c r="J61" i="3" s="1"/>
  <c r="K61" i="3" s="1"/>
  <c r="K63" i="3" s="1"/>
  <c r="K20" i="3" s="1"/>
  <c r="I56" i="3"/>
  <c r="J56" i="3" s="1"/>
  <c r="K56" i="3" s="1"/>
  <c r="I55" i="3"/>
  <c r="J55" i="3" s="1"/>
  <c r="K55" i="3" s="1"/>
  <c r="I54" i="3"/>
  <c r="I53" i="3"/>
  <c r="J53" i="3" s="1"/>
  <c r="K53" i="3" s="1"/>
  <c r="I48" i="3"/>
  <c r="J48" i="3" s="1"/>
  <c r="K48" i="3" s="1"/>
  <c r="K50" i="3" s="1"/>
  <c r="K16" i="3" s="1"/>
  <c r="I43" i="3"/>
  <c r="J43" i="3" s="1"/>
  <c r="K43" i="3" s="1"/>
  <c r="I42" i="3"/>
  <c r="J42" i="3" s="1"/>
  <c r="K42" i="3" s="1"/>
  <c r="I41" i="3"/>
  <c r="J41" i="3" s="1"/>
  <c r="K41" i="3" s="1"/>
  <c r="I40" i="3"/>
  <c r="J40" i="3" s="1"/>
  <c r="K40" i="3" s="1"/>
  <c r="I39" i="3"/>
  <c r="J39" i="3" s="1"/>
  <c r="K39" i="3" s="1"/>
  <c r="I38" i="3"/>
  <c r="J38" i="3" s="1"/>
  <c r="K38" i="3" s="1"/>
  <c r="K33" i="7" l="1"/>
  <c r="K12" i="7" s="1"/>
  <c r="K45" i="3"/>
  <c r="K14" i="3" s="1"/>
  <c r="J54" i="3"/>
  <c r="K54" i="3" s="1"/>
  <c r="K58" i="3" s="1"/>
  <c r="K18" i="3" s="1"/>
  <c r="K25" i="10"/>
  <c r="K10" i="10" s="1"/>
  <c r="K34" i="10"/>
  <c r="K12" i="10" s="1"/>
  <c r="K50" i="7"/>
  <c r="K16" i="7" s="1"/>
  <c r="K43" i="7"/>
  <c r="K14" i="7" s="1"/>
  <c r="K27" i="5"/>
  <c r="K10" i="5" s="1"/>
  <c r="J36" i="5"/>
  <c r="K36" i="5" s="1"/>
  <c r="K39" i="5" s="1"/>
  <c r="K14" i="5" s="1"/>
  <c r="K33" i="9"/>
  <c r="K12" i="9" s="1"/>
  <c r="K43" i="9"/>
  <c r="K14" i="9" s="1"/>
  <c r="K52" i="9"/>
  <c r="K16" i="9" s="1"/>
  <c r="K66" i="3" l="1"/>
  <c r="K22" i="3"/>
  <c r="K20" i="7"/>
  <c r="K53" i="5"/>
  <c r="K20" i="5"/>
  <c r="K58" i="7"/>
  <c r="K20" i="9"/>
  <c r="H35" i="1" s="1"/>
  <c r="K60" i="9"/>
  <c r="E18" i="24"/>
  <c r="G18" i="24" s="1"/>
  <c r="E17" i="24"/>
  <c r="G17" i="24" s="1"/>
  <c r="K15" i="8"/>
  <c r="K103" i="6"/>
  <c r="K99" i="6"/>
  <c r="K96" i="6"/>
  <c r="K87" i="6"/>
  <c r="G24" i="24" l="1"/>
  <c r="H39" i="10" s="1"/>
  <c r="J39" i="10" s="1"/>
  <c r="K39" i="10" s="1"/>
  <c r="K47" i="10" s="1"/>
  <c r="K33" i="4"/>
  <c r="K10" i="4" s="1"/>
  <c r="K12" i="4" s="1"/>
  <c r="K111" i="6"/>
  <c r="K12" i="6" s="1"/>
  <c r="K70" i="6"/>
  <c r="H44" i="8" l="1"/>
  <c r="J44" i="8" s="1"/>
  <c r="K44" i="8" s="1"/>
  <c r="K48" i="8" s="1"/>
  <c r="K10" i="8" s="1"/>
  <c r="K12" i="8" s="1"/>
  <c r="H32" i="1" s="1"/>
  <c r="K36" i="4"/>
  <c r="K14" i="10"/>
  <c r="K16" i="10" s="1"/>
  <c r="K114" i="6"/>
  <c r="K10" i="6"/>
  <c r="K14" i="6" s="1"/>
  <c r="H11" i="1"/>
  <c r="H23" i="1"/>
  <c r="H29" i="1"/>
  <c r="K51" i="8" l="1"/>
  <c r="K50" i="10"/>
  <c r="H20" i="1"/>
  <c r="H26" i="1"/>
  <c r="H17" i="1"/>
  <c r="H38" i="1" l="1"/>
  <c r="H4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54" authorId="0" shapeId="0" xr:uid="{E1E831D2-036F-43FE-9775-95A1B7628B0D}">
      <text>
        <r>
          <rPr>
            <b/>
            <sz val="9"/>
            <color indexed="81"/>
            <rFont val="Segoe UI"/>
            <charset val="1"/>
          </rPr>
          <t>O VALOR DESTE ITEM É DADO PELA SOMATÓRIA DA PLANILHA "C-1.1_03", PREENCHA A  PLANILHA DA ABA "C-1.1_03"</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30" authorId="0" shapeId="0" xr:uid="{411E0A8C-7C9B-42D6-8CC9-3A54F79A1686}">
      <text>
        <r>
          <rPr>
            <b/>
            <sz val="9"/>
            <color indexed="81"/>
            <rFont val="Segoe UI"/>
            <charset val="1"/>
          </rPr>
          <t>O VALOR DESTE ITEM É DADO PELA SOMATÓRIA DA PLANILHA "C-1.1_01", PREENCHA A  PLANILHA DA ABA "C-1.1_01"</t>
        </r>
      </text>
    </comment>
    <comment ref="H31" authorId="0" shapeId="0" xr:uid="{E7BA0C08-ACD7-4C17-8160-541894D31CE4}">
      <text>
        <r>
          <rPr>
            <b/>
            <sz val="9"/>
            <color indexed="81"/>
            <rFont val="Segoe UI"/>
            <charset val="1"/>
          </rPr>
          <t>O VALOR DESTE ITEM É DADO PELA SOMATÓRIA DA PLANILHA "C-1.1_02", PREENCHA A  PLANILHA DA ABA "C-1.1_02"</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36" authorId="0" shapeId="0" xr:uid="{77DB668A-A266-4CF4-BBD9-6968AD917DE8}">
      <text>
        <r>
          <rPr>
            <b/>
            <sz val="9"/>
            <color indexed="81"/>
            <rFont val="Segoe UI"/>
            <charset val="1"/>
          </rPr>
          <t>O VALOR DESTE ITEM É DADO PELA SOMATÓRIA DA PLANILHA "C-1.1_03", PREENCHA A  PLANILHA DA ABA "C-1.1_03"</t>
        </r>
      </text>
    </comment>
    <comment ref="H37" authorId="0" shapeId="0" xr:uid="{7EA51A44-D516-4D48-8AE8-B89610398B2C}">
      <text>
        <r>
          <rPr>
            <b/>
            <sz val="9"/>
            <color indexed="81"/>
            <rFont val="Segoe UI"/>
            <charset val="1"/>
          </rPr>
          <t>O VALOR DESTE ITEM É DADO PELA SOMATÓRIA DA PLANILHA "C-1.1_04", PREENCHA A  PLANILHA DA ABA "C-1.1_04"</t>
        </r>
      </text>
    </comment>
    <comment ref="H42" authorId="0" shapeId="0" xr:uid="{0E528BBA-CFD8-4F9A-A941-982791DFB8EF}">
      <text>
        <r>
          <rPr>
            <b/>
            <sz val="9"/>
            <color indexed="81"/>
            <rFont val="Segoe UI"/>
            <charset val="1"/>
          </rPr>
          <t>O VALOR DESTE ITEM É DADO PELA SOMATÓRIA DA PLANILHA "E-1.1_01", PREENCHA A  PLANILHA DA ABA "E-1.1_01"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18" authorId="0" shapeId="0" xr:uid="{0A2ECA20-AC49-4BF8-8B83-465E7E8361FA}">
      <text>
        <r>
          <rPr>
            <b/>
            <sz val="9"/>
            <color indexed="81"/>
            <rFont val="Segoe UI"/>
            <charset val="1"/>
          </rPr>
          <t>O VALOR DESTE ITEM É DADO PELA SOMATÓRIA DA PLANILHA "C-1.1_11", PREENCHA A  PLANILHA DA ABA "C-1.1_11"</t>
        </r>
      </text>
    </comment>
    <comment ref="H90" authorId="0" shapeId="0" xr:uid="{50EFEACD-66E4-47C1-8891-5C45DBA5CD53}">
      <text>
        <r>
          <rPr>
            <b/>
            <sz val="9"/>
            <color indexed="81"/>
            <rFont val="Segoe UI"/>
            <charset val="1"/>
          </rPr>
          <t>O VALOR DESTE ITEM É DADO PELA SOMATÓRIA DA PLANILHA "E-1.1_02", PREENCHA A  PLANILHA DA ABA "E-1.1_02"</t>
        </r>
      </text>
    </comment>
    <comment ref="H91" authorId="0" shapeId="0" xr:uid="{7FF2D691-39C1-408B-AA60-C664904AE883}">
      <text>
        <r>
          <rPr>
            <b/>
            <sz val="9"/>
            <color indexed="81"/>
            <rFont val="Segoe UI"/>
            <charset val="1"/>
          </rPr>
          <t>O VALOR DESTE ITEM É DADO PELA SOMATÓRIA DA PLANILHA "E-1.1_03", PREENCHA A  PLANILHA DA ABA "E-1.1_03"</t>
        </r>
      </text>
    </comment>
    <comment ref="H92" authorId="0" shapeId="0" xr:uid="{C2181BE2-3E00-4EBC-B858-C7AC1BA1DF08}">
      <text>
        <r>
          <rPr>
            <b/>
            <sz val="9"/>
            <color indexed="81"/>
            <rFont val="Segoe UI"/>
            <charset val="1"/>
          </rPr>
          <t>O VALOR DESTE ITEM É DADO PELA SOMATÓRIA DA PLANILHA "E-1.1_04", PREENCHA A  PLANILHA DA ABA "E-1.1_04"</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47" authorId="0" shapeId="0" xr:uid="{B28B3BBB-76C9-4853-B749-6C3990E58EED}">
      <text>
        <r>
          <rPr>
            <b/>
            <sz val="9"/>
            <color indexed="81"/>
            <rFont val="Segoe UI"/>
            <charset val="1"/>
          </rPr>
          <t>O VALOR DESTE ITEM É DADO PELA SOMATÓRIA DA PLANILHA "C-1.1_04", PREENCHA A  PLANILHA DA ABA "C-1.1_04"</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42" authorId="0" shapeId="0" xr:uid="{59377011-612A-4F4A-88E8-705437C2B828}">
      <text>
        <r>
          <rPr>
            <b/>
            <sz val="9"/>
            <color indexed="81"/>
            <rFont val="Segoe UI"/>
            <charset val="1"/>
          </rPr>
          <t>O VALOR DESTE ITEM É DADO PELA SOMATÓRIA DA PLANILHA "C-1.1_05", PREENCHA A  PLANILHA DA ABA "C-1.1_05"</t>
        </r>
      </text>
    </comment>
    <comment ref="H43" authorId="0" shapeId="0" xr:uid="{3C37D259-A83E-48A7-90A2-D17B83F2F91C}">
      <text>
        <r>
          <rPr>
            <b/>
            <sz val="9"/>
            <color indexed="81"/>
            <rFont val="Segoe UI"/>
            <charset val="1"/>
          </rPr>
          <t>O VALOR DESTE ITEM É DADO PELA SOMATÓRIA DA PLANILHA "C-1.1_06", PREENCHA A  PLANILHA DA ABA "C-1.1_06"</t>
        </r>
      </text>
    </comment>
    <comment ref="H44" authorId="0" shapeId="0" xr:uid="{0E552707-A6A3-462F-9D83-38D39598286A}">
      <text>
        <r>
          <rPr>
            <b/>
            <sz val="9"/>
            <color indexed="81"/>
            <rFont val="Segoe UI"/>
            <charset val="1"/>
          </rPr>
          <t>O VALOR DESTE ITEM É DADO PELA SOMATÓRIA DA PLANILHA "C-1.1_07", PREENCHA A  PLANILHA DA ABA "C-1.1_07"</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48" authorId="0" shapeId="0" xr:uid="{3F3D6B2C-A180-4082-ADF6-DD7868123D81}">
      <text>
        <r>
          <rPr>
            <b/>
            <sz val="9"/>
            <color indexed="81"/>
            <rFont val="Segoe UI"/>
            <charset val="1"/>
          </rPr>
          <t>O VALOR DESTE ITEM É DADO PELA SOMATÓRIA DA PLANILHA "C-1.1_04", PREENCHA A  PLANILHA DA ABA "C-1.1_04"</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21" authorId="0" shapeId="0" xr:uid="{46C52949-9F8B-4779-A46D-F77077EFE1DB}">
      <text>
        <r>
          <rPr>
            <b/>
            <sz val="9"/>
            <color indexed="81"/>
            <rFont val="Segoe UI"/>
            <charset val="1"/>
          </rPr>
          <t>O VALOR DESTE ITEM É DADO PELA SOMATÓRIA DA PLANILHA "C-1.1_08", PREENCHA A  PLANILHA DA ABA "C-1.1_08"</t>
        </r>
      </text>
    </comment>
    <comment ref="H30" authorId="0" shapeId="0" xr:uid="{6E504356-9DC3-4C7A-A5F5-2F75C592C0E7}">
      <text>
        <r>
          <rPr>
            <b/>
            <sz val="9"/>
            <color indexed="81"/>
            <rFont val="Segoe UI"/>
            <charset val="1"/>
          </rPr>
          <t>O VALOR DESTE ITEM É DADO PELA SOMATÓRIA DA PLANILHA "C-1.1_08", PREENCHA A  PLANILHA DA ABA "C-1.1_08"</t>
        </r>
      </text>
    </comment>
    <comment ref="H39" authorId="0" shapeId="0" xr:uid="{863E96E7-C01A-4665-8CE5-87A30ABFE6B3}">
      <text>
        <r>
          <rPr>
            <b/>
            <sz val="9"/>
            <color indexed="81"/>
            <rFont val="Segoe UI"/>
            <charset val="1"/>
          </rPr>
          <t>O VALOR DESTE ITEM É DADO PELA SOMATÓRIA DA PLANILHA "C-1.1_07", PREENCHA A  PLANILHA DA ABA "C-1.1_07"</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Wallison Almeida de Oliveira</author>
  </authors>
  <commentList>
    <comment ref="H15" authorId="0" shapeId="0" xr:uid="{990DFAF8-672D-4C37-AD29-65CCC32E8A54}">
      <text>
        <r>
          <rPr>
            <b/>
            <sz val="9"/>
            <color indexed="81"/>
            <rFont val="Segoe UI"/>
            <charset val="1"/>
          </rPr>
          <t>O VALOR DESTE ITEM É DADO PELA SOMATÓRIA DA PLANILHA "C-1.1_10", PREENCHA A  PLANILHA DA ABA "C-1.1_10"</t>
        </r>
      </text>
    </comment>
  </commentList>
</comments>
</file>

<file path=xl/sharedStrings.xml><?xml version="1.0" encoding="utf-8"?>
<sst xmlns="http://schemas.openxmlformats.org/spreadsheetml/2006/main" count="1882" uniqueCount="514">
  <si>
    <t>SEMAE</t>
  </si>
  <si>
    <t>SERVIÇO MUNICIPAL DE ÁGUA E ESGOTO DE PIRACICABA</t>
  </si>
  <si>
    <t>OBRA</t>
  </si>
  <si>
    <t>RESUMO GERAL</t>
  </si>
  <si>
    <t>Obras Civis e Serviços:</t>
  </si>
  <si>
    <t>Materiais e Equipamentos:</t>
  </si>
  <si>
    <t>Item</t>
  </si>
  <si>
    <t>Discriminação</t>
  </si>
  <si>
    <t>TOTAL</t>
  </si>
  <si>
    <t>CANTEIRO DE OBRAS</t>
  </si>
  <si>
    <t>OBRAS CIVIS E SERVIÇOS</t>
  </si>
  <si>
    <t>Código</t>
  </si>
  <si>
    <t>Fonte</t>
  </si>
  <si>
    <t>Unid.</t>
  </si>
  <si>
    <t>Quant.</t>
  </si>
  <si>
    <t>BDI Aplicado (%)</t>
  </si>
  <si>
    <t>Instalação do Canteiro</t>
  </si>
  <si>
    <t>1.1</t>
  </si>
  <si>
    <t>m²</t>
  </si>
  <si>
    <t>1.2</t>
  </si>
  <si>
    <t>1.3</t>
  </si>
  <si>
    <t>1.4</t>
  </si>
  <si>
    <t>Placa de identificação de obras</t>
  </si>
  <si>
    <t>Subtotal 1</t>
  </si>
  <si>
    <t>Operação e Manutenção do Canteiro de Obras</t>
  </si>
  <si>
    <t>2.1</t>
  </si>
  <si>
    <t>COMP.</t>
  </si>
  <si>
    <t>Subtotal 2</t>
  </si>
  <si>
    <t>INTERLIGAÇÃO DE ÁGUA DO RESERVATÓRIO ELEVADO</t>
  </si>
  <si>
    <t>Serviços Técnicos</t>
  </si>
  <si>
    <t>Locação de adutoras, coletores-tronco e interceptores (até diâmetro 500mm)</t>
  </si>
  <si>
    <t>m</t>
  </si>
  <si>
    <t>Cadastro de adutoras, coletores-tronco e interceptores (até diâmetro 500mm)</t>
  </si>
  <si>
    <t>Serviços Preliminares</t>
  </si>
  <si>
    <t>Sinalização de tráfego com cerquite</t>
  </si>
  <si>
    <t>2.2</t>
  </si>
  <si>
    <t>Passadiços de madeira para pedestres</t>
  </si>
  <si>
    <t>2.3</t>
  </si>
  <si>
    <t>Roçada e capina</t>
  </si>
  <si>
    <t>Movimento de Terra</t>
  </si>
  <si>
    <t>3.1</t>
  </si>
  <si>
    <t>Escavação manual de valas, poços e cavas em solo não rochoso, com profundidade até 2,00m</t>
  </si>
  <si>
    <t>m³</t>
  </si>
  <si>
    <t>3.2</t>
  </si>
  <si>
    <t>3.3</t>
  </si>
  <si>
    <t>3.4</t>
  </si>
  <si>
    <t>3.5</t>
  </si>
  <si>
    <t>3.6</t>
  </si>
  <si>
    <t>m³xkm</t>
  </si>
  <si>
    <t>Subtotal 3</t>
  </si>
  <si>
    <t>Escoramentos</t>
  </si>
  <si>
    <t>4.1</t>
  </si>
  <si>
    <t>Subtotal 4</t>
  </si>
  <si>
    <t>Assentamento e Montagem de Tubos e Peças</t>
  </si>
  <si>
    <t>5.1</t>
  </si>
  <si>
    <t>5.2</t>
  </si>
  <si>
    <t>Montagem de tubos e conexões em ferro fundido</t>
  </si>
  <si>
    <t>eq x dia</t>
  </si>
  <si>
    <t>5.3</t>
  </si>
  <si>
    <t>Carga e descarga, de tubos e peças em ferro fundido</t>
  </si>
  <si>
    <t>t</t>
  </si>
  <si>
    <t>5.4</t>
  </si>
  <si>
    <t>txkm</t>
  </si>
  <si>
    <t>Subtotal 5</t>
  </si>
  <si>
    <t>Serviços Complementares</t>
  </si>
  <si>
    <t>6.1</t>
  </si>
  <si>
    <t>Limpeza da obra</t>
  </si>
  <si>
    <t>Subtotal 6</t>
  </si>
  <si>
    <t>MATERIAIS E EQUIPAMENTOS</t>
  </si>
  <si>
    <t>Fornecimento de Materiais Hidráulicos</t>
  </si>
  <si>
    <t>Tubulações em Ferro Fundido</t>
  </si>
  <si>
    <t>1.1.1</t>
  </si>
  <si>
    <t>unid</t>
  </si>
  <si>
    <t>1.1.2</t>
  </si>
  <si>
    <t>1.1.3</t>
  </si>
  <si>
    <t>1.1.4</t>
  </si>
  <si>
    <t>1.1.5</t>
  </si>
  <si>
    <t>1.1.6</t>
  </si>
  <si>
    <t>Tubo com ponta e bolsa junta elástica Ø 150mm</t>
  </si>
  <si>
    <t>1.1.7</t>
  </si>
  <si>
    <t>Conexões em Ferro Fundido</t>
  </si>
  <si>
    <t>1.2.1</t>
  </si>
  <si>
    <t>Acessórios para flanges Ø 150mm, flange conf.  ISO 2531 PN-10</t>
  </si>
  <si>
    <t>cj</t>
  </si>
  <si>
    <t>1.2.2</t>
  </si>
  <si>
    <t>Curva 45° com flanges Ø 150mm, flange conf.  ISO 2531 PN-10</t>
  </si>
  <si>
    <t>1.2.3</t>
  </si>
  <si>
    <t>Curva 90° com bolsas junta elástica Ø 150mm</t>
  </si>
  <si>
    <t>1.2.4</t>
  </si>
  <si>
    <t>Curva 90° com flanges Ø 150mm, flange conf.  ISO 2531 PN-10</t>
  </si>
  <si>
    <t>1.2.5</t>
  </si>
  <si>
    <t>Tê com flanges Ø 150mm, flange conf.  ISO 2531 PN-10</t>
  </si>
  <si>
    <t>Suportes</t>
  </si>
  <si>
    <t>1.3.1</t>
  </si>
  <si>
    <t>Suporte metálico de parede para tubulações Ø 150mm, conforme projeto (fabricação e instalação)</t>
  </si>
  <si>
    <t>pç</t>
  </si>
  <si>
    <t>1.3.2</t>
  </si>
  <si>
    <t>Suporte metálico vertical para tubulações Ø 150mm, conforme projeto (fabricação e instalação)</t>
  </si>
  <si>
    <t>Fundações e Estruturas</t>
  </si>
  <si>
    <t>Armação em aço CA-50</t>
  </si>
  <si>
    <t>kg</t>
  </si>
  <si>
    <t>Pinturas</t>
  </si>
  <si>
    <t>Pintura impermeabilizante verniz epóxi bicomponente</t>
  </si>
  <si>
    <t>Montagem e assentamento de tubos e conexões de PVC soldável, PVC roscável, PVC-U e CPVC SCH.80</t>
  </si>
  <si>
    <t>Montagem de Materiais e Equipamentos Elétricos</t>
  </si>
  <si>
    <t>Montagem de materiais e equipamentos elétricos</t>
  </si>
  <si>
    <t>Fornecimento de Materiais e Equipamentos Hidráulicos e Hidromecânicos</t>
  </si>
  <si>
    <t>Registros em Ferro Fundido</t>
  </si>
  <si>
    <t>Registro de gaveta Ø 150mm, com flanges e cunha de borracha, acionamento manual por volante, flange conf.  ISO 2531 PN-10</t>
  </si>
  <si>
    <t>1.3.3</t>
  </si>
  <si>
    <t>1.3.4</t>
  </si>
  <si>
    <t>1.3.5</t>
  </si>
  <si>
    <t>1.3.6</t>
  </si>
  <si>
    <t>1.3.7</t>
  </si>
  <si>
    <t>1.4.1</t>
  </si>
  <si>
    <t>Acessórios para flanges Ø 65mm, flange conf.  ISO 2531 PN-10 para aço carbono</t>
  </si>
  <si>
    <t>1.4.2</t>
  </si>
  <si>
    <t>Acessórios para flanges Ø 100mm, flange conf.  ISO 2531 PN-10 para ferro fundido</t>
  </si>
  <si>
    <t>1.4.3</t>
  </si>
  <si>
    <t>Acessórios para flanges Ø 150mm, flange conf.  ISO 2531 PN-10 para ferro fundido</t>
  </si>
  <si>
    <t>1.4.4</t>
  </si>
  <si>
    <t>1.4.5</t>
  </si>
  <si>
    <t>Curva 90° com pé e flanges Ø 150mm, flange conf.  ISO 2531 PN-10</t>
  </si>
  <si>
    <t>1.4.6</t>
  </si>
  <si>
    <t>1.4.7</t>
  </si>
  <si>
    <t>1.5</t>
  </si>
  <si>
    <t>Tubulações em PVC Soldável</t>
  </si>
  <si>
    <t>1.5.1</t>
  </si>
  <si>
    <t>Tubo Ø 75mm soldável, em PVC soldável</t>
  </si>
  <si>
    <t>1.5.2</t>
  </si>
  <si>
    <t>1.6</t>
  </si>
  <si>
    <t>Conexões em PVC Soldável</t>
  </si>
  <si>
    <t>1.6.1</t>
  </si>
  <si>
    <t>Acessórios para flanges Ø 100mm, flange conf. NBR 7669 (verificar em campo)</t>
  </si>
  <si>
    <t>1.6.2</t>
  </si>
  <si>
    <t>Bucha de redução longa Ø 110mm x Ø 75mm soldável, em PVC soldável</t>
  </si>
  <si>
    <t>1.6.3</t>
  </si>
  <si>
    <t>Flange livre com furos para tubos PBS Ø 110mm, em PVC soldável</t>
  </si>
  <si>
    <t>1.6.4</t>
  </si>
  <si>
    <t>Joelho 45° Ø 110mm soldável, em PVC soldável</t>
  </si>
  <si>
    <t>1.6.5</t>
  </si>
  <si>
    <t>Joelho 90° Ø 75mm soldável, em PVC soldável</t>
  </si>
  <si>
    <t>1.6.6</t>
  </si>
  <si>
    <t>Joelho 90° Ø 110mm soldável, em PVC soldável</t>
  </si>
  <si>
    <t>1.6.7</t>
  </si>
  <si>
    <t>Tê Ø 110mm soldável, em PVC soldável</t>
  </si>
  <si>
    <t>1.6.8</t>
  </si>
  <si>
    <t>1.6.9</t>
  </si>
  <si>
    <t>1.7</t>
  </si>
  <si>
    <t>Válvulas em PVC Soldável</t>
  </si>
  <si>
    <t>1.7.1</t>
  </si>
  <si>
    <t>Válvula de esfera com volante Ø 110mm soldável, em PVC soldável</t>
  </si>
  <si>
    <t>1.8</t>
  </si>
  <si>
    <t>Tubulações em PVC-U</t>
  </si>
  <si>
    <t>1.8.1</t>
  </si>
  <si>
    <t>Tubo Ø 3" (75mm), junta soldável, em PVC-U, SCH 80</t>
  </si>
  <si>
    <t>1.8.2</t>
  </si>
  <si>
    <t>Tubo Ø 4" (100mm), junta soldável, em PVC-U, SCH 80</t>
  </si>
  <si>
    <t>1.9</t>
  </si>
  <si>
    <t>Conexões em PVC-U</t>
  </si>
  <si>
    <t>1.9.1</t>
  </si>
  <si>
    <t>Acessórios para flanges Ø 1 1/2" (40mm), flange conf. ANSI B165 para PVC-U</t>
  </si>
  <si>
    <t>1.9.2</t>
  </si>
  <si>
    <t>Acessórios para flanges Ø 3" (75mm), flange conf. ANSI B165 para PVC-U</t>
  </si>
  <si>
    <t>1.9.3</t>
  </si>
  <si>
    <t>Bucha de redução Ø 3" (75mm) x Ø 1 1/2" (40mm) junta soldável, em PVC-U, SCH 80</t>
  </si>
  <si>
    <t>1.9.4</t>
  </si>
  <si>
    <t>Bucha de redução Ø 4" (100mm) x Ø 3" (75mm) junta soldável, em PVC-U, SCH 80</t>
  </si>
  <si>
    <t>1.9.5</t>
  </si>
  <si>
    <t>Flange macho Ø 1 1/2" (40mm) junta soldável, em PVC-U, SCH 80</t>
  </si>
  <si>
    <t>1.9.6</t>
  </si>
  <si>
    <t>Flange macho Ø 3" (75mm) junta soldável, em PVC-U, SCH 80</t>
  </si>
  <si>
    <t>1.9.7</t>
  </si>
  <si>
    <t>Joelho 90° Ø 4" (100mm) junta soldável, em PVC-U, SCH 80</t>
  </si>
  <si>
    <t>1.9.8</t>
  </si>
  <si>
    <t>Tê Ø 4" (100mm) junta soldável, em PVC-U, SCH 80</t>
  </si>
  <si>
    <t>1.9.9</t>
  </si>
  <si>
    <t>Adesivo plástico para CPVC e PVC-U industrial SCH 80 *473ml*</t>
  </si>
  <si>
    <t>1.9.10</t>
  </si>
  <si>
    <t>Primer para CPVC e PVC-U industrial SCH 80 *473ml*</t>
  </si>
  <si>
    <t>1.10</t>
  </si>
  <si>
    <t>Válvulas em PVC-U</t>
  </si>
  <si>
    <t>1.10.1</t>
  </si>
  <si>
    <t>Válvula esférica Ø 3" (75mm) junta soldável, em PVC-U, SCH 80</t>
  </si>
  <si>
    <t>1.10.2</t>
  </si>
  <si>
    <t>Válvula de retenção Ø 3" (75mm) junta soldável, em PVC-U, SCH 80</t>
  </si>
  <si>
    <t>Fornecimento de Materiais e Equipamentos Elétricos</t>
  </si>
  <si>
    <t>Painéis e Quadros</t>
  </si>
  <si>
    <t>2.1.1</t>
  </si>
  <si>
    <t>Quadro de Luz da Elevatória (QL-EEA), montado em caixa de sobrepor, conforme diagrama apresentado</t>
  </si>
  <si>
    <t>Fios e Cabos</t>
  </si>
  <si>
    <t>2.2.1</t>
  </si>
  <si>
    <t>2.2.2</t>
  </si>
  <si>
    <t>2.2.3</t>
  </si>
  <si>
    <t>2.2.4</t>
  </si>
  <si>
    <t>2.2.5</t>
  </si>
  <si>
    <t>2.2.6</t>
  </si>
  <si>
    <t>2.2.7</t>
  </si>
  <si>
    <t>2.2.8</t>
  </si>
  <si>
    <t>2.2.9</t>
  </si>
  <si>
    <t>2.2.10</t>
  </si>
  <si>
    <t>Eletrodutos e Afins</t>
  </si>
  <si>
    <t>2.3.1</t>
  </si>
  <si>
    <t>2.3.2</t>
  </si>
  <si>
    <t>Braçadeira tipo "D", para fixação de eletrodutos rígidos de Ø 3/4"</t>
  </si>
  <si>
    <t>2.3.3</t>
  </si>
  <si>
    <t>2.3.4</t>
  </si>
  <si>
    <t>2.3.5</t>
  </si>
  <si>
    <t>2.3.6</t>
  </si>
  <si>
    <t>2.3.7</t>
  </si>
  <si>
    <t>Eletroduto rígido de aço galvanizado, tipo leve, Ø 2", em barras de 3 metros</t>
  </si>
  <si>
    <t>br</t>
  </si>
  <si>
    <t>2.3.8</t>
  </si>
  <si>
    <t>Braçadeira tipo "D", para fixação de eletrodutos rígidos de Ø 2"</t>
  </si>
  <si>
    <t>2.3.9</t>
  </si>
  <si>
    <t>2.3.10</t>
  </si>
  <si>
    <t>Eletroduto rígido de aço galvanizado, tipo leve, Ø 1", parede de 0,9 mm</t>
  </si>
  <si>
    <t>2.3.11</t>
  </si>
  <si>
    <t>Braçadeira tipo "D", para fixação de eletrodutos rígidos de Ø 1"</t>
  </si>
  <si>
    <t>2.3.12</t>
  </si>
  <si>
    <t>2.3.13</t>
  </si>
  <si>
    <t>Eletroduto rígido de aço galvanizado, tipo leve, Ø 1.1/4", parede de 1,2 mm</t>
  </si>
  <si>
    <t>2.3.14</t>
  </si>
  <si>
    <t>Braçadeira tipo "D", para fixação de eletrodutos rígidos de Ø 1.1/4"</t>
  </si>
  <si>
    <t>2.3.15</t>
  </si>
  <si>
    <t>2.4</t>
  </si>
  <si>
    <t>Perfilados e Afins</t>
  </si>
  <si>
    <t>2.4.1</t>
  </si>
  <si>
    <t>Perfilado 38x38mm, leve, com acessórios</t>
  </si>
  <si>
    <t>2.4.2</t>
  </si>
  <si>
    <t>Gancho longo para luminárias em perfilado</t>
  </si>
  <si>
    <t>2.4.3</t>
  </si>
  <si>
    <t>Gancho curto para perfilado</t>
  </si>
  <si>
    <t>2.4.4</t>
  </si>
  <si>
    <t>2.5</t>
  </si>
  <si>
    <t>Iluminação</t>
  </si>
  <si>
    <t>2.5.1</t>
  </si>
  <si>
    <t>Luminária fluorescente tubular de sobrepor 2x 40 W, 220 Vca, fornecida completa com reator eletrônico de alto FP, soquetes e lâmpadas</t>
  </si>
  <si>
    <t>2.5.2</t>
  </si>
  <si>
    <t>Luminária de emergência tipo 30 LEDs</t>
  </si>
  <si>
    <t>TUBULAÇÕES DE ÁGUA DE SERVIÇO</t>
  </si>
  <si>
    <t>Escavação manual de valas, poços e cavas em solo não rochoso, com profundidade até 1,25m</t>
  </si>
  <si>
    <t>4.2</t>
  </si>
  <si>
    <t>4.3</t>
  </si>
  <si>
    <t>km</t>
  </si>
  <si>
    <t>Tubo com pontas Ø 60mm soldável, L=0,50m, em PVC soldável</t>
  </si>
  <si>
    <t>Adaptador Ø 60mm x Ø 2", bolsa soldável e ponta roscada, em PVC soldável</t>
  </si>
  <si>
    <t>Bucha de redução curta Ø 75mm x Ø 60mm soldável, em PVC soldável</t>
  </si>
  <si>
    <t>Flange livre com furos para tubos PBS Ø 75mm, em PVC soldável</t>
  </si>
  <si>
    <t>1.2.6</t>
  </si>
  <si>
    <t>1.2.7</t>
  </si>
  <si>
    <t>1.2.8</t>
  </si>
  <si>
    <t>Tubulações em PVC Roscável</t>
  </si>
  <si>
    <t>Tubo Ø 2" roscável, em PVC roscável</t>
  </si>
  <si>
    <t>Conexões em PVC Roscável</t>
  </si>
  <si>
    <t>Luva Ø 2" roscável, em PVC roscável</t>
  </si>
  <si>
    <t>Registros e Válvulas</t>
  </si>
  <si>
    <t>1.5.3</t>
  </si>
  <si>
    <t>Válvula de retenção com flanges Ø 75mm, flange conf.  ISO 2531 PN-10, em ferro fundido</t>
  </si>
  <si>
    <t>Suporte metálico vertical para tubulações Ø 75mm, conforme projeto (fabricação e instalação)</t>
  </si>
  <si>
    <t>Suporte metálico de parede para tubulações Ø 75mm, conforme projeto (fabricação e instalação)</t>
  </si>
  <si>
    <t>Suporte metálico de parede e/ou pilar para tubulações ascendentes Ø 75mm, conforme projeto (fabricação e instalação)</t>
  </si>
  <si>
    <t>TUBULAÇÕES DE ÁGUA PARA AS UNIDADES DE CLORO</t>
  </si>
  <si>
    <t>4.4</t>
  </si>
  <si>
    <t>4.5</t>
  </si>
  <si>
    <t>Tubulação de Água para Injetores de Cloro (Bruta)</t>
  </si>
  <si>
    <t>Tubo Ø 100mm junta soldável, em CPVC Industrial , SCH 80</t>
  </si>
  <si>
    <t>Joelho 90° Ø 100mm junta soldável, em CPVC Industrial, SCH 80</t>
  </si>
  <si>
    <t>Suporte metálico de parede e/ou pilar para tubulações ascendentes Ø 100mm, conforme projeto (fabricação e instalação)</t>
  </si>
  <si>
    <t>Tubulação de Água para Injetores de Cloro (Pré)</t>
  </si>
  <si>
    <t>Tubulação  de  Água  para  Dióxido  de  Cloro</t>
  </si>
  <si>
    <t>Subtotal</t>
  </si>
  <si>
    <t>Quantidade</t>
  </si>
  <si>
    <t>Comprimento</t>
  </si>
  <si>
    <t>Largura</t>
  </si>
  <si>
    <t>Plano compartilhado de telefonia móvel</t>
  </si>
  <si>
    <t>Base</t>
  </si>
  <si>
    <t>h</t>
  </si>
  <si>
    <t>un</t>
  </si>
  <si>
    <t>COMPOSIÇÃO DE PREÇOS</t>
  </si>
  <si>
    <t xml:space="preserve">Unid: </t>
  </si>
  <si>
    <t>Preço Unitário (R$)</t>
  </si>
  <si>
    <t>Preço Total (R$)</t>
  </si>
  <si>
    <t>Chapa de aço esp=1/4" massa teórica *(50,00 kg/m²) ASTM A36</t>
  </si>
  <si>
    <t>Perfil "U" de aço laminado</t>
  </si>
  <si>
    <t>Eletrodo revestido AWS - E7018, diâm. igual a 4,00mm</t>
  </si>
  <si>
    <t>Barra roscada Ø 5/16" em aço carbono, com 2 porcas e 2 arruelas</t>
  </si>
  <si>
    <t>Borracha natural sem lona, esp = 5mm</t>
  </si>
  <si>
    <t>Transporte com caminhão carroceria com guindauto (munck), momento máximo de carga 11,7 TM, em via urbana pavimentada</t>
  </si>
  <si>
    <t>Transporte com caminhão carroceria com guindauto (munck), momento máximo de carga 11,7 TM, em via interna (dentro do canteiro)</t>
  </si>
  <si>
    <t>Ajudante de estrutura metálica com encargos complementares</t>
  </si>
  <si>
    <t>Soldador com encargos complementares</t>
  </si>
  <si>
    <t>Ajudante de operação em geral com encargos complementares</t>
  </si>
  <si>
    <t>Engenheiro civil de obra senior com encargos complementares</t>
  </si>
  <si>
    <t>Total</t>
  </si>
  <si>
    <t>Quantitativos</t>
  </si>
  <si>
    <t>Chapa de Base e = 1/4"</t>
  </si>
  <si>
    <t>Peso</t>
  </si>
  <si>
    <t>kg/m²</t>
  </si>
  <si>
    <t>Perfil "U" 76,20 x 38,05 x 6,55 mm</t>
  </si>
  <si>
    <t>kg/m</t>
  </si>
  <si>
    <t>Eletrodo de Soldagem</t>
  </si>
  <si>
    <t>Coeficiente (adotado)</t>
  </si>
  <si>
    <t>Peso total</t>
  </si>
  <si>
    <t>Chumbador 1/4"</t>
  </si>
  <si>
    <t>Quantidade por base</t>
  </si>
  <si>
    <t>Diâmetro</t>
  </si>
  <si>
    <t>Transporte dos Materiais - Em Via Urbana</t>
  </si>
  <si>
    <t>Peso das Chapas</t>
  </si>
  <si>
    <t>Peso dos Perfis</t>
  </si>
  <si>
    <t>Folga de segurança</t>
  </si>
  <si>
    <t>Distância (estimada)</t>
  </si>
  <si>
    <t>t x km</t>
  </si>
  <si>
    <t>Transporte dos Materiais - Dentro do Canteiro</t>
  </si>
  <si>
    <t>Profissionais / Equipamentos</t>
  </si>
  <si>
    <t>Horas</t>
  </si>
  <si>
    <t>Dias</t>
  </si>
  <si>
    <t>Ajudante de Estrutura Metálica</t>
  </si>
  <si>
    <t>Soldador</t>
  </si>
  <si>
    <t>Ajudante (Carga e Descarga de Materiais)</t>
  </si>
  <si>
    <t>Engenheiro Civil</t>
  </si>
  <si>
    <t>Perfil "U" enrijecido de aço</t>
  </si>
  <si>
    <t>Chapa e = 1/4"</t>
  </si>
  <si>
    <t>Berço</t>
  </si>
  <si>
    <t>Comprimento médio</t>
  </si>
  <si>
    <t>Perfil "Ue" 127 x 50 x 4,75 mm</t>
  </si>
  <si>
    <t>Altura média</t>
  </si>
  <si>
    <t>Montador com encargos complementares</t>
  </si>
  <si>
    <t>Ajudante especializado com encargos complementares</t>
  </si>
  <si>
    <t>equipe x dia</t>
  </si>
  <si>
    <t>Nº</t>
  </si>
  <si>
    <t>Profissional</t>
  </si>
  <si>
    <t>h x dia</t>
  </si>
  <si>
    <t>Montador</t>
  </si>
  <si>
    <t>Ajudante Especializado</t>
  </si>
  <si>
    <t>Auxiliar Técnico de Engenharia</t>
  </si>
  <si>
    <t>Engenheiro</t>
  </si>
  <si>
    <t>Encanador ou bombeiro hidráulico com encargos complementares</t>
  </si>
  <si>
    <t>Auxiliar de encanador ou bombeiro hidráulico com encargos complementares</t>
  </si>
  <si>
    <t>Engenheiro civil de obra pleno com encargos complementares</t>
  </si>
  <si>
    <t>Lixa d'água em folha, grão 100</t>
  </si>
  <si>
    <t>Encanador</t>
  </si>
  <si>
    <t>Auxiliar de Encanador</t>
  </si>
  <si>
    <t>Perfil "L" aço ASTM A36</t>
  </si>
  <si>
    <t>Perfil "L" 2" x 2" x 3/16"</t>
  </si>
  <si>
    <t>Perfil "L" 3" x 3" x 1/4"</t>
  </si>
  <si>
    <t>Perfil "I" de aço laminado</t>
  </si>
  <si>
    <t>Parafuso de aço tipo chumbador parabolt, diâmetro 3/8", comprimento 75mm</t>
  </si>
  <si>
    <t>Parafuso zincado, sextavado, com rosca soberba, diâmetro 3/8", comprimento 80mm</t>
  </si>
  <si>
    <t>Braçadeira</t>
  </si>
  <si>
    <t>Folgas</t>
  </si>
  <si>
    <t>Perfil "I" 3" x 4,32mm</t>
  </si>
  <si>
    <t>Chumbador 3/8"</t>
  </si>
  <si>
    <t>Parafuso 3/8"</t>
  </si>
  <si>
    <t>Porca 3/8"</t>
  </si>
  <si>
    <t>Eletricista industrial com encargos complementares</t>
  </si>
  <si>
    <t>Auxiliar de eletricista com encargos complementares</t>
  </si>
  <si>
    <t>Eletrotécnico com encargos complementares</t>
  </si>
  <si>
    <t>Eletricista Industrial</t>
  </si>
  <si>
    <t>Auxiliar de Eletricista</t>
  </si>
  <si>
    <t>Eletrotécnico</t>
  </si>
  <si>
    <t>unid.</t>
  </si>
  <si>
    <t>Preço Unitário Sem BDI (R$)</t>
  </si>
  <si>
    <t>Preço Unitário Com BDI (R$)</t>
  </si>
  <si>
    <t>Preço Total Com BDI (R$)</t>
  </si>
  <si>
    <t>CONEXÃO DOS INJETORES DE CLORO</t>
  </si>
  <si>
    <t>INSTALAÇÃO DO RESERVATÓRIO DE FIBRA DE VIDRO</t>
  </si>
  <si>
    <t>Montagem   de   Materiais   e   Equipamentos   Hidromecânicos</t>
  </si>
  <si>
    <t>Carga, manobra e descarga de solos e materiais granulares em caminhão basculante 6 m³ - carga com pá carregadeira (caçamba de 1,7 a 2,8 m³ / 128 HP) e descarga livre</t>
  </si>
  <si>
    <t>Transporte com caminhão basculante de 6 m³, em via urbana pavimentada, DMT até 30km</t>
  </si>
  <si>
    <t>Aterro de valas, poços e cavas compactado mecanicamente, com controle do G.C. &gt;= 95% do E.N.C. (B)</t>
  </si>
  <si>
    <t>Aterro de valas, poços e cavas compactado mecanicamente, sem controle do G.C. (B)</t>
  </si>
  <si>
    <t xml:space="preserve">Pontaleteamento (B) </t>
  </si>
  <si>
    <t>Transporte, de tubos e peças em ferro fundido</t>
  </si>
  <si>
    <t>Assentamento para redes de água, tubos e peças, DN 75 mm em PVC rígido, RPVC e DEFºFº (B)</t>
  </si>
  <si>
    <t>Carga, transporte até 10km e descarga de tubos e peças, DN 75 mm em PVC rígido, RPVC e DEFºFº</t>
  </si>
  <si>
    <t>Assentamento para redes de água, tubos e peças, DN 100 mm em PVC rígido, RPVC e DEFºFº (B)</t>
  </si>
  <si>
    <t>Carga, transporte até 10km e descarga de tubos e peças, DN 100 mm em PVC rígido, RPVC e DEFºFº</t>
  </si>
  <si>
    <t>Auxiliar técnico de engenharia com encargos complementares</t>
  </si>
  <si>
    <t>Fôrmas de madeira - comum</t>
  </si>
  <si>
    <t>Concreto estrutural p/ estruturas em contato com água bruta, água tratada, solo e gases agressivos, fck = 30MPa</t>
  </si>
  <si>
    <t>Registro de gaveta Ø2" roscável em bronze</t>
  </si>
  <si>
    <t>Solução preparadora/limpadora para PVC, frasco com 1000 cm³</t>
  </si>
  <si>
    <t>Joelho 90° Ø 2" roscável em PVC roscável</t>
  </si>
  <si>
    <t>Curva 90° Ø 2" roscável em PVC roscável</t>
  </si>
  <si>
    <t>Conexões em Aço Carbono</t>
  </si>
  <si>
    <t>Tubo Ø 75mm soldável em PVC soldável</t>
  </si>
  <si>
    <t>Tubo Ø 110mm soldável em PVC soldável</t>
  </si>
  <si>
    <t>Niple Ø 2" roscável, em PVC roscável</t>
  </si>
  <si>
    <t>Chumbador, diâmetro 1/4" com parafuso 1/4" x 40mm</t>
  </si>
  <si>
    <t>Instalação do reservatório de fibra de vidro</t>
  </si>
  <si>
    <t>Guindaste Hidráulico</t>
  </si>
  <si>
    <t>CHP</t>
  </si>
  <si>
    <t>Montagem de Materiais</t>
  </si>
  <si>
    <t>gb</t>
  </si>
  <si>
    <t>Cabo unipolar de cobre, classe 0,6/1 kV, isolação em composto termofixo tipo EPR colorido, enchimento em composto termoplástico tipo PVC, cobertura em composto termoplástico tipo PVC colorido, seção nominal 240 mm², cor preta</t>
  </si>
  <si>
    <t>Cabo unipolar de cobre, classe 0,6/1 kV, isolação em composto termofixo tipo EPR colorido, enchimento em composto termoplástico tipo PVC, cobertura em composto termoplástico tipo PVC colorido, seção nominal 120 mm², cor azul</t>
  </si>
  <si>
    <t>Condutor isolado de cobre, classe 450/750V, isolação em composto termoplástico tipo PVC colorido, seção nominal 1,5mm², cor azul</t>
  </si>
  <si>
    <t>Condutor isolado de cobre, classe 450/750V, isolação em composto termoplástico tipo PVC colorido, seção nominal 1,5mm², cor preto</t>
  </si>
  <si>
    <t>Condutor isolado de cobre, classe 450/750V, isolação em composto termoplástico tipo PVC colorido, seção nominal 1,5mm², cor branco</t>
  </si>
  <si>
    <t>Condutor isolado de cobre, classe 450/750V, isolação em composto termoplástico tipo PVC colorido, seção nominal 2,5mm², cor azul</t>
  </si>
  <si>
    <t>Condutor isolado de cobre, classe 450/750V, isolação em composto termoplástico tipo PVC colorido, seção nominal 2,5mm², cor verde</t>
  </si>
  <si>
    <t>Condutor isolado de cobre, classe 450/750V, isolação em composto termoplástico tipo PVC colorido, seção nominal 2,5mm², cor preto</t>
  </si>
  <si>
    <t>Cabo multipolar de cobre, classe 0,6/1 kV, isolação em composto termofixo tipo EPR colorido, enchimento em composto termoplástico tipo PVC, cobertura em composto termoplástico tipo PVC preto, veias distintas pela cor, quatro veias de seção nominal 35 mm²</t>
  </si>
  <si>
    <t>Condutor isolado de cobre, classe 450/750V, isolação em composto termoplástico tipo PVC colorido, seção nominal 1,5mm², cor amarela</t>
  </si>
  <si>
    <t>Eletroduto rígido de aço galvanizado, tipo leve, Ø 3/4", parede de 0,90 mm</t>
  </si>
  <si>
    <t>Curva de 90° para eletroduto rígido de aço galvanizado, Ø 3/4"</t>
  </si>
  <si>
    <t>Curva de 90° para eletroduto rígido de aço galvanizado, Ø 2"</t>
  </si>
  <si>
    <t>Curva de 90° para eletroduto rígido de aço galvanizado, Ø 1"</t>
  </si>
  <si>
    <t>Curva de 90° para eletroduto rígido de aço galvanizado, Ø 1.1/4"</t>
  </si>
  <si>
    <t>Caixa de ligação ("condulete"), tipo "E", Ø 3/4", com tomada 2P+T 20A</t>
  </si>
  <si>
    <t>Tomada média de embutir (1 módulo), 2P+T 20 A, incluindo suporte e placa - fornecimento e instalação</t>
  </si>
  <si>
    <t>Caixa de ligação ("condulete"), tipo "E" duplo, Ø 3/4", com duas tomadas 2P+T 20A</t>
  </si>
  <si>
    <t>Caixa de ligação ("condulete"), tipo "C", Ø 3/4", com interruptor bipolar 10A</t>
  </si>
  <si>
    <t>Interruptor bipolar (1 módulo), 10A/250V, incluindo suporte e placa - fornecimento e instalação</t>
  </si>
  <si>
    <t>Caixa  com  tomada  2P+T 10A  para  perfilado</t>
  </si>
  <si>
    <t>Execução de peças de aço</t>
  </si>
  <si>
    <t>Comprimento da peça (medido no AutoCAD)</t>
  </si>
  <si>
    <t>Perdas na confecção da peça</t>
  </si>
  <si>
    <t>Comprimento de tubo necessário</t>
  </si>
  <si>
    <t>Peso unitário do tubo</t>
  </si>
  <si>
    <t>Peso total da peça</t>
  </si>
  <si>
    <t>Diâmetro 4"</t>
  </si>
  <si>
    <t>Obs: Os pesos foram consultados no Catálogo AÇOTUBO.</t>
  </si>
  <si>
    <t>Redução excêntrica com pontas biseladas para solda Ø 4" (100mm) x 2 9/16" (65mm), e=1/4", em aço carbono ASTM A-283 e revest. conf. AWWA C-210</t>
  </si>
  <si>
    <t>Porca zincada sextavada diâmetro 3/8"</t>
  </si>
  <si>
    <t>Guindaste hidráulico autopropelido, com lança telescópica 28,80 m, capacidade máxima 30 T, potência 97 kW, tração 4x4 - CHP diurno</t>
  </si>
  <si>
    <t>Tubo de aço carbono sem costura 4", E= *6,02 mm, schedule 40, 16,06 kg/m</t>
  </si>
  <si>
    <r>
      <t>N</t>
    </r>
    <r>
      <rPr>
        <b/>
        <sz val="10"/>
        <rFont val="Calibri"/>
        <family val="2"/>
        <charset val="1"/>
      </rPr>
      <t>º</t>
    </r>
  </si>
  <si>
    <t>Aterro de valas, poços e cavas compactado mecanicamente, com controle do G.C. &gt; =  95% do E.N.C. (B)</t>
  </si>
  <si>
    <t>Tê Ø 75mm soldável em PVC soldável</t>
  </si>
  <si>
    <t>Acessórios para flanges Ø 75mm, flange conf. NBR 7669</t>
  </si>
  <si>
    <t>Registro de gaveta Ø 75mm, com flanges e cunha de borracha, acion manual por volante, flange conf. ISO 2531 PN-10, em ferro fundido</t>
  </si>
  <si>
    <t>PLANILHA DE ORÇAMENTO</t>
  </si>
  <si>
    <t>PRIMEIRA ETAPA DA AMPLIAÇÃO DA ETA 3 CAPIM FINO</t>
  </si>
  <si>
    <t>C-1.1_01</t>
  </si>
  <si>
    <t>C-1.1_02</t>
  </si>
  <si>
    <t>C-1.1_03</t>
  </si>
  <si>
    <t>C-1.1_04</t>
  </si>
  <si>
    <t>C-1.1_05</t>
  </si>
  <si>
    <t>C-1.1_06</t>
  </si>
  <si>
    <t>C-1.1_07</t>
  </si>
  <si>
    <t>C-1.1_08</t>
  </si>
  <si>
    <t>C-1.1_10</t>
  </si>
  <si>
    <t>C-1.1_11</t>
  </si>
  <si>
    <t>E-1.1_01</t>
  </si>
  <si>
    <t>E-1.1_02</t>
  </si>
  <si>
    <t>E-1.1_03</t>
  </si>
  <si>
    <t>E-1.1_04</t>
  </si>
  <si>
    <t>Condulete de alumínio, tipo E, para eletroduto de aço galvanizado DN 20 mm (3/4''), aparente - fornecimento e instalação</t>
  </si>
  <si>
    <t>Condulete de alumínio, tipo C, para eletroduto de aço galvanizado DN 20 mm (3/4''), aparente - fornecimento e instalação</t>
  </si>
  <si>
    <t>Assentamento para redes de água, tubos e peças, DN 150 mm em FºFº</t>
  </si>
  <si>
    <t>Tubo com flanges Ø 150mm, L = 0,30m, flange conf. ISO 2531 PN-10</t>
  </si>
  <si>
    <t>Tubo com flanges Ø 150mm, L = 0,94m, flange conf. ISO 2531 PN-10</t>
  </si>
  <si>
    <t>Tubo com flanges Ø 150mm, L = 2,00m, flange conf. ISO 2531 PN-10</t>
  </si>
  <si>
    <t>Tubo com flanges Ø 150mm, L = 5,57m, flange conf. ISO 2531 PN-10</t>
  </si>
  <si>
    <t>Tubo com flanges Ø 150mm, L = 5,80m, flange conf. ISO 2531 PN-10</t>
  </si>
  <si>
    <t>Tubo com flanges Ø 150mm, L = 0,21m, flange conf. ISO 2531 PN-10</t>
  </si>
  <si>
    <t>Tubo com flanges Ø 150mm, L = 1,15m, flange conf. ISO 2531 PN-10</t>
  </si>
  <si>
    <t>Tubo com flanges Ø 150mm, L = 1,20m, flange conf. ISO 2531 PN-10</t>
  </si>
  <si>
    <t>Tubo com flanges Ø 150mm, L = 3,70m, flange conf. ISO 2531 PN-10</t>
  </si>
  <si>
    <t>Tubo com flanges Ø 150mm, L = 4,85m, flange conf. ISO 2531 PN-10</t>
  </si>
  <si>
    <t>Toco com flanges Ø 150mm, L = 0,50m, flange conf. ISO 2531 PN-10</t>
  </si>
  <si>
    <t>Adesivo plástico para tubos PVC 75g</t>
  </si>
  <si>
    <t>Fita veda rosca em rolos de 18x50m</t>
  </si>
  <si>
    <t>Tubo com ponta e flange Ø 150mm, L = 3,64m, flange conf. ISO 2531 PN-10</t>
  </si>
  <si>
    <t>Tubo com flange e ponta Ø 150mm, L = 4,20m, flange conf. ISO 2531 PN-10</t>
  </si>
  <si>
    <t>Tubo com flange e ponta Ø 150mm, L = 4,40m, flange conf. ISO 2531 PN-10</t>
  </si>
  <si>
    <t>FUNDAÇÕES E ESTRUTURAS</t>
  </si>
  <si>
    <t>PINTURAS</t>
  </si>
  <si>
    <t>Montagem de conjunto moto-bomba centrífuga de 16 cv até 50 cv (os conjuntos de recalque já foram adquiridos pelo SEMAE)</t>
  </si>
  <si>
    <t>PRODUTO 1.1 - INST HIDROM E ELÉT CASA DE BOMBAS, LR ÁGUA P/ INJETORES CLORO, TUB ÁGUA SERVIÇO, TUB DISTR ÁGUA SERVIÇO E INST DO NOVO RESERVAT FIBRA</t>
  </si>
  <si>
    <t>OPERAÇÃO E MANUTENÇÃO DO CANTEIRO DE OBRAS</t>
  </si>
  <si>
    <t>Execução de almoxarifado em canteiro de obra em chapa de madeira compensada</t>
  </si>
  <si>
    <t>Execução de central de armadura em canteiro de obra</t>
  </si>
  <si>
    <t>Execução de central de fôrmas, produção de argamassa ou concreto em canteiro de obra</t>
  </si>
  <si>
    <t>SERVIÇOS DIVERSOS</t>
  </si>
  <si>
    <t>Furo em concreto para diâmetros maiores que 75mm</t>
  </si>
  <si>
    <t>Serviços Diversos</t>
  </si>
  <si>
    <t>Argamassa à base de cimento modificada com polímeros espessura até 5 cm</t>
  </si>
  <si>
    <t>Preparo de fundo de vala com largura menor que 1,5m, com camada de areia, lançamento manual</t>
  </si>
  <si>
    <t>Execução de escritório em canteiro de obra  em  chapa  de  madeira  compensada</t>
  </si>
  <si>
    <t>Execução de refeitório em canteiro de obra  em  chapa  de  madeira  compensada</t>
  </si>
  <si>
    <t>1.2.9</t>
  </si>
  <si>
    <t>Bucha de redução longa Ø 75mm x Ø 50mm soldável, em PVC soldável</t>
  </si>
  <si>
    <t>1.2.10</t>
  </si>
  <si>
    <t>Adaptador Ø 50mm x Ø 1 1/2", bolsa soldável e ponta roscada, em PVC soldável</t>
  </si>
  <si>
    <t>Conexões em CPVC SCH 80</t>
  </si>
  <si>
    <t>Adaptador fêmea com bolsa e rosca NPT Ø 1 1/2", em CPVC Industrial SCH 80</t>
  </si>
  <si>
    <t>3.7</t>
  </si>
  <si>
    <t>3.8</t>
  </si>
  <si>
    <t>3.9</t>
  </si>
  <si>
    <t>Execução de sanitário e vestiário em canteiro de obra em chapa de madeira compensada</t>
  </si>
  <si>
    <t>PRODUTO 1.1 - INSTALAÇÕES HIDRÁULICAS DOS SISTEMAS DE DOSAGEM DE PRODUTOS QUÍMICOS (POLÍMERO, CARVÃO ATIVADO, DIÓXIDO DE CLORO, PAC, CAL E CLORO) E GALERIAS (PASSAGENS) DAS TUBULAÇÕES SOB AS RUAS DE ACESSO INTERNAS DA ETA.</t>
  </si>
  <si>
    <t>SERVIÇOS TÉCNICOS</t>
  </si>
  <si>
    <t>SERVIÇOS PRELIMINARES</t>
  </si>
  <si>
    <t>MOVIMENTO DE TERRA</t>
  </si>
  <si>
    <t>ESCORAMENTOS</t>
  </si>
  <si>
    <t>ASSENTAMENTO E MONTAGEM DE TUBOS E PEÇAS</t>
  </si>
  <si>
    <t>SERVIÇOS COMPLEMENTARES</t>
  </si>
  <si>
    <t>FORNECIMENTO DE MATERIAIS HIDRÁULICOS</t>
  </si>
  <si>
    <t>MONTAGEM   DE   MATERIAIS   E   EQUIPAMENTOS   HIDROMECÂNICOS</t>
  </si>
  <si>
    <t>MONTAGEM DE MATERIAIS E EQUIPAMENTOS ELÉTRICOS</t>
  </si>
  <si>
    <t>FORNECIMENTO DE MATERIAIS E EQUIPAMENTOS HIDRÁULICOS E HIDROMECÂNICOS</t>
  </si>
  <si>
    <t>FORNECIMENTO DE MATERIAIS E EQUIPAMENTOS ELÉTRICOS</t>
  </si>
  <si>
    <t>TUBULAÇÃO DE ÁGUA PARA INJETORES DE CLORO (BRUTA)</t>
  </si>
  <si>
    <t>TUBULAÇÃO DE ÁGUA PARA INJETORES DE CLORO (PRÉ)</t>
  </si>
  <si>
    <t>TUBULAÇÃO  DE  ÁGUA  PARA  DIÓXIDO  DE  CLORO</t>
  </si>
  <si>
    <t>LICITANTE:</t>
  </si>
  <si>
    <t>________________________________________________________________________________</t>
  </si>
  <si>
    <t>ORIENTAÇÕES AO LICITANTE PARA ELABORAÇÃO DE PROPOSTA COMERCIAL</t>
  </si>
  <si>
    <t>Para facilitar a elaboração da proposta comercial da licitante para o processo licitatório de ampliação da Estação de Tratamento de Água 3 - Capim Fino, favor seguir as orientações deste tutorial. Devido à complexidade de itens que compõem a obra de ampliação da ETA 3, os serviços foram divididos em 17 produtos, com memoriais descritivos próprios, previstos e anexos ao Termo de Referência. Desta forma foram disponibilizados 17 arquivos contemplando as planilhas orçamentárias que preveêm os custos que demandam cada tipo de serviço de modo que o valor total na aba "Resumo" remete ao valor final ofertado para cada produto. Um 18º arquivo fornecido, nomeado "PROPOSTA COMERCIAL FINAL", contém o somatório das planilhas "Resumo" de cada produto e representa o valor total da obra, nesse arquivo deverá ser preenchido apenas o campo referente aos dados da licitante.</t>
  </si>
  <si>
    <t>Os 17 produtos são:                                                                                                                                                                                                                                                                                      
PRODUTO 1.1 - Instalações hidromecânicas e elétricas da casa de bombas, linhas de recalque de água para os injetores de cloro, tubulação de água de serviço, tubulações de distribuição de água de serviço e instalação do novo reservatório de fibra de vidro.
PRODUTO 1.2 - Instalações de iluminação das novas unidades e do pátio central.
PRODUTO 1.3 - Instalações hidráulicas dos sistemas de dosagem de produtos químicos (Polímero, Carvão ativado, Dióxido de cloro, PAC, Cal e Cloro) e Galerias (passagens) das tubulções sob as ruas de acesso internas da ETA.
PRODUTO 1.4 - Construção da passarela coberta de acesso à nova Calha Parshall e à câmara de pré-oxidação, passarela de passagem das tubulações de PAC e Cal na pré-alcalinização e adequações da estrutura existente (Câmara de pré-oxidação).
PRODUTO 1.5 - Cobertura metálica da Calha Parshall para proteção dos equipamentos de dosagem e do medidor de vazão do coagulante.
PRODUTO 1.6 - Adequações do Plano de Gerenciamento de Riscos (PGR) para o sistema de dióxido de cloro.
PRODUTO 1.7 - Impermeabilização da Calha Parshall, do canal de saída de água coagulada e da câmara de pré-oxidação.
PRODUTO 1.8 - Instalação das comportas no canal de água coagulada e das malhas de aço para mistura rápida.
PRODUTO 1.9 - Instalações hidráulicas dos pontos de aplicação de produtos químicos (PAC, Cal, Carvão 2ª etapa e Polímero).
PRODUTO 1.10 - Adequação dos guarda-corpos do Canal de água bruta, Câmara de Pré-oxidação, Calha Parshall e Canal de água coagulada.
PRODUTO 2.1 - Correções do sistema de aplicação de hidróxido de sódio pertinentes ao Plano de Gerenciamento de Riscos – PGR.
PRODUTO 2.2 - Adequações pertinentes ao Plano de Gerenciamento de Riscos (PGR) para os sistemas de polímero, flúor e cloro.
PRODUTO 2.3 - Adequações do sistema de coagulante PAC (bacia de contenção, base dos tanques, transferência entre tanques e casa de bombas).
PRODUTO 2.4 - Adequação dos guarda-corpos dos floculadores, decantadores e filtros.
PRODUTO 3.1 - Adequações para acessibilidade.
PRODUTO 3.2 - Demolição da antiga Calha Parshall, com recuperação e reaproveitamento da área.
PRODUTO 3.3 - Pavimentação em concreto estrutural do estacionamento e de trechos do pátio central, em atendimento ao Plano de Gerenciamento de Riscos (PGR).</t>
  </si>
  <si>
    <r>
      <t xml:space="preserve">Este arquivo remete ao PRODUTO 1.1. As planilhas com abas em </t>
    </r>
    <r>
      <rPr>
        <b/>
        <u/>
        <sz val="14"/>
        <color rgb="FFFFFF00"/>
        <rFont val="Times New Roman"/>
        <family val="1"/>
      </rPr>
      <t>AMARELO</t>
    </r>
    <r>
      <rPr>
        <sz val="14"/>
        <rFont val="Times New Roman"/>
        <family val="1"/>
      </rPr>
      <t xml:space="preserve"> deverão ser preenchidas com os preços unitários. Inicie o preenchimento pela planilha "Resumo", informando o nome da Licitante. Nas planilhas seguintes, insira os valores ofertados para o serviço em questão nas células em </t>
    </r>
    <r>
      <rPr>
        <b/>
        <u/>
        <sz val="14"/>
        <color rgb="FFFFFF00"/>
        <rFont val="Times New Roman"/>
        <family val="1"/>
      </rPr>
      <t>AMARELO</t>
    </r>
    <r>
      <rPr>
        <sz val="14"/>
        <rFont val="Times New Roman"/>
        <family val="1"/>
      </rPr>
      <t xml:space="preserve">. Este valor será automaticamente multiplicado pelo BDI informado pela Licitante nas células em </t>
    </r>
    <r>
      <rPr>
        <b/>
        <u/>
        <sz val="14"/>
        <color rgb="FFFFFF00"/>
        <rFont val="Times New Roman"/>
        <family val="1"/>
      </rPr>
      <t>AMARELO</t>
    </r>
    <r>
      <rPr>
        <sz val="14"/>
        <rFont val="Times New Roman"/>
        <family val="1"/>
      </rPr>
      <t xml:space="preserve"> localizadas nos cabeçalhos das tabelas orçamentárias. As planilhas com células que estão em </t>
    </r>
    <r>
      <rPr>
        <b/>
        <u/>
        <sz val="14"/>
        <color rgb="FF00FF00"/>
        <rFont val="Times New Roman"/>
        <family val="1"/>
      </rPr>
      <t>VERDE</t>
    </r>
    <r>
      <rPr>
        <sz val="14"/>
        <rFont val="Times New Roman"/>
        <family val="1"/>
      </rPr>
      <t xml:space="preserve"> remetem a serviços orçados por composições e seu valor é retornado pelo somatório da planilha nomeada pelo código da respectiva composição, neste caso o licitante deverá preencher os valores ofertados nesta planilha, nas células em </t>
    </r>
    <r>
      <rPr>
        <b/>
        <u/>
        <sz val="14"/>
        <color rgb="FFFFFF00"/>
        <rFont val="Times New Roman"/>
        <family val="1"/>
      </rPr>
      <t>AMARELO</t>
    </r>
    <r>
      <rPr>
        <sz val="14"/>
        <rFont val="Times New Roman"/>
        <family val="1"/>
      </rPr>
      <t>. Quando terminar de inserir os valores ofertados para a planilha, passe para a planilha da aba seguinte e assim por diante. Ao final da inserção de valores de todas as planilhas, a planilha da aba "Resumo" retornará o valor da proposta final do produto em questão. Quando desejar saber o valor total da proposta, abra o arquivo "PROPOSTA COMERCIAL FINAL" e clique em "atualizar", o somatório das planilhas "Resumo" de todos os produtos será realizado automaticamente.
OBS: Os nomes dos arquivos não devem ser alterados em hipótese alguma, isso geraria falhas nos vínculos existentes entre eles.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</si>
</sst>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44" formatCode="_-&quot;R$&quot;\ * #,##0.00_-;\-&quot;R$&quot;\ * #,##0.00_-;_-&quot;R$&quot;\ * &quot;-&quot;??_-;_-@_-"/>
    <numFmt numFmtId="43" formatCode="_-* #,##0.00_-;\-* #,##0.00_-;_-* &quot;-&quot;??_-;_-@_-"/>
    <numFmt numFmtId="164" formatCode="_([$€-2]* #,##0.00_);_([$€-2]* \(#,##0.00\);_([$€-2]* \-??_)"/>
    <numFmt numFmtId="165" formatCode="0.000"/>
    <numFmt numFmtId="166" formatCode="_(* #,##0.00_);_(* \(#,##0.00\);_(* \-??_);_(@_)"/>
    <numFmt numFmtId="167" formatCode="#,##0.000_);\(#,##0.000\)"/>
    <numFmt numFmtId="168" formatCode="_(&quot;R$ &quot;* #,##0.00_);_(&quot;R$ &quot;* \(#,##0.00\);_(&quot;R$ &quot;* \-??_);_(@_)"/>
    <numFmt numFmtId="169" formatCode="_(&quot;R$&quot;* #,##0.00_);_(&quot;R$&quot;* \(#,##0.00\);_(&quot;R$&quot;* \-??_);_(@_)"/>
    <numFmt numFmtId="170" formatCode="_(&quot;Cr$&quot;* #,##0.00_);_(&quot;Cr$&quot;* \(#,##0.00\);_(&quot;Cr$&quot;* \-??_);_(@_)"/>
    <numFmt numFmtId="171" formatCode="0.0000"/>
    <numFmt numFmtId="172" formatCode="&quot;R$ &quot;#,##0.00"/>
    <numFmt numFmtId="173" formatCode="[$R$-416]\ #,##0.00;[Red]\-[$R$-416]\ #,##0.00"/>
    <numFmt numFmtId="174" formatCode="_-* #,##0.00_-;\-* #,##0.00_-;_-* \-??_-;_-@_-"/>
    <numFmt numFmtId="175" formatCode="#,##0.000"/>
    <numFmt numFmtId="176" formatCode="&quot;R$&quot;\ #,##0.00"/>
    <numFmt numFmtId="177" formatCode="_(* #,##0.00_);_(* \(#,##0.00\);_(* &quot;-&quot;??_);_(@_)"/>
    <numFmt numFmtId="178" formatCode="_-&quot;R$&quot;* #,##0.00_-;\-&quot;R$&quot;* #,##0.00_-;_-&quot;R$&quot;* &quot;-&quot;??_-;_-@_-"/>
  </numFmts>
  <fonts count="73">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rgb="FFFFFFFF"/>
      <name val="Calibri"/>
      <family val="2"/>
      <charset val="1"/>
    </font>
    <font>
      <sz val="11"/>
      <color rgb="FF800080"/>
      <name val="Calibri"/>
      <family val="2"/>
      <charset val="1"/>
    </font>
    <font>
      <sz val="11"/>
      <color rgb="FF008000"/>
      <name val="Calibri"/>
      <family val="2"/>
      <charset val="1"/>
    </font>
    <font>
      <b/>
      <sz val="9"/>
      <color rgb="FF000000"/>
      <name val="Arial"/>
      <family val="2"/>
      <charset val="1"/>
    </font>
    <font>
      <b/>
      <sz val="11"/>
      <color rgb="FFFF9900"/>
      <name val="Calibri"/>
      <family val="2"/>
      <charset val="1"/>
    </font>
    <font>
      <b/>
      <sz val="11"/>
      <color rgb="FFFFFFFF"/>
      <name val="Calibri"/>
      <family val="2"/>
      <charset val="1"/>
    </font>
    <font>
      <sz val="11"/>
      <color rgb="FF984807"/>
      <name val="Arial Narrow"/>
      <family val="2"/>
      <charset val="1"/>
    </font>
    <font>
      <b/>
      <sz val="11"/>
      <color rgb="FFFF0000"/>
      <name val="Calibri"/>
      <family val="2"/>
      <charset val="1"/>
    </font>
    <font>
      <sz val="11"/>
      <color rgb="FFFF0000"/>
      <name val="Calibri"/>
      <family val="2"/>
      <charset val="1"/>
    </font>
    <font>
      <sz val="11"/>
      <color rgb="FF333399"/>
      <name val="Calibri"/>
      <family val="2"/>
      <charset val="1"/>
    </font>
    <font>
      <i/>
      <sz val="11"/>
      <color rgb="FF808080"/>
      <name val="Calibri"/>
      <family val="2"/>
      <charset val="1"/>
    </font>
    <font>
      <b/>
      <sz val="15"/>
      <color rgb="FF003366"/>
      <name val="Calibri"/>
      <family val="2"/>
      <charset val="1"/>
    </font>
    <font>
      <b/>
      <sz val="13"/>
      <color rgb="FF003366"/>
      <name val="Calibri"/>
      <family val="2"/>
      <charset val="1"/>
    </font>
    <font>
      <b/>
      <sz val="11"/>
      <color rgb="FF003366"/>
      <name val="Calibri"/>
      <family val="2"/>
      <charset val="1"/>
    </font>
    <font>
      <sz val="11"/>
      <color rgb="FFFF9900"/>
      <name val="Calibri"/>
      <family val="2"/>
      <charset val="1"/>
    </font>
    <font>
      <sz val="11"/>
      <color rgb="FF808000"/>
      <name val="Calibri"/>
      <family val="2"/>
      <charset val="1"/>
    </font>
    <font>
      <sz val="11"/>
      <color rgb="FF993300"/>
      <name val="Calibri"/>
      <family val="2"/>
      <charset val="1"/>
    </font>
    <font>
      <sz val="11"/>
      <color rgb="FF000000"/>
      <name val="Times New Roman"/>
      <family val="2"/>
      <charset val="1"/>
    </font>
    <font>
      <sz val="10"/>
      <name val="Arial"/>
      <family val="2"/>
      <charset val="1"/>
    </font>
    <font>
      <sz val="12"/>
      <name val="Times New Roman"/>
      <family val="1"/>
      <charset val="1"/>
    </font>
    <font>
      <sz val="12"/>
      <name val="Arial MT"/>
      <charset val="1"/>
    </font>
    <font>
      <sz val="11"/>
      <color rgb="FF000000"/>
      <name val="Calibri"/>
      <family val="2"/>
      <charset val="204"/>
    </font>
    <font>
      <sz val="11"/>
      <color rgb="FF000000"/>
      <name val="Arial Narrow"/>
      <family val="2"/>
      <charset val="1"/>
    </font>
    <font>
      <b/>
      <sz val="11"/>
      <name val="Times New Roman"/>
      <family val="1"/>
      <charset val="1"/>
    </font>
    <font>
      <sz val="10"/>
      <name val="Symbol"/>
      <family val="1"/>
      <charset val="2"/>
    </font>
    <font>
      <sz val="11"/>
      <name val="Calibri"/>
      <family val="2"/>
      <charset val="1"/>
    </font>
    <font>
      <i/>
      <sz val="12"/>
      <name val="Arial"/>
      <family val="2"/>
      <charset val="1"/>
    </font>
    <font>
      <b/>
      <shadow/>
      <sz val="15"/>
      <name val="Times New Roman"/>
      <family val="1"/>
      <charset val="1"/>
    </font>
    <font>
      <b/>
      <sz val="12"/>
      <name val="Times New Roman"/>
      <family val="1"/>
      <charset val="1"/>
    </font>
    <font>
      <b/>
      <sz val="10"/>
      <name val="Times New Roman"/>
      <family val="1"/>
      <charset val="1"/>
    </font>
    <font>
      <sz val="11.5"/>
      <name val="Times New Roman"/>
      <family val="1"/>
      <charset val="1"/>
    </font>
    <font>
      <b/>
      <sz val="11.5"/>
      <name val="Times New Roman"/>
      <family val="1"/>
      <charset val="1"/>
    </font>
    <font>
      <b/>
      <i/>
      <sz val="12"/>
      <name val="Times New Roman"/>
      <family val="1"/>
      <charset val="1"/>
    </font>
    <font>
      <sz val="10"/>
      <name val="Arial Narrow"/>
      <family val="2"/>
      <charset val="1"/>
    </font>
    <font>
      <b/>
      <sz val="10.5"/>
      <name val="Times New Roman"/>
      <family val="1"/>
      <charset val="1"/>
    </font>
    <font>
      <sz val="10.5"/>
      <name val="Times New Roman"/>
      <family val="1"/>
      <charset val="1"/>
    </font>
    <font>
      <b/>
      <sz val="10"/>
      <name val="Arial Narrow"/>
      <family val="2"/>
      <charset val="1"/>
    </font>
    <font>
      <b/>
      <u/>
      <sz val="10"/>
      <name val="Arial Narrow"/>
      <family val="2"/>
      <charset val="1"/>
    </font>
    <font>
      <i/>
      <sz val="10"/>
      <name val="Arial Narrow"/>
      <family val="2"/>
      <charset val="1"/>
    </font>
    <font>
      <b/>
      <i/>
      <sz val="10"/>
      <name val="Arial Narrow"/>
      <family val="2"/>
      <charset val="1"/>
    </font>
    <font>
      <i/>
      <sz val="10"/>
      <name val="Arial"/>
      <family val="2"/>
      <charset val="1"/>
    </font>
    <font>
      <b/>
      <sz val="10"/>
      <name val="Calibri"/>
      <family val="2"/>
      <charset val="1"/>
    </font>
    <font>
      <sz val="11"/>
      <color rgb="FF000000"/>
      <name val="Calibri"/>
      <family val="2"/>
      <charset val="1"/>
    </font>
    <font>
      <b/>
      <i/>
      <sz val="18"/>
      <name val="Times New Roman"/>
      <family val="1"/>
      <charset val="1"/>
    </font>
    <font>
      <sz val="12"/>
      <name val="Arial"/>
      <family val="2"/>
      <charset val="1"/>
    </font>
    <font>
      <b/>
      <i/>
      <u/>
      <sz val="10"/>
      <name val="Arial Narrow"/>
      <family val="2"/>
      <charset val="1"/>
    </font>
    <font>
      <b/>
      <i/>
      <sz val="10"/>
      <name val="Arial Narrow"/>
      <family val="2"/>
    </font>
    <font>
      <sz val="10"/>
      <name val="Arial"/>
      <family val="2"/>
    </font>
    <font>
      <sz val="12"/>
      <name val="Times New Roman"/>
      <family val="1"/>
    </font>
    <font>
      <sz val="10"/>
      <name val="Arial Narrow"/>
      <family val="2"/>
    </font>
    <font>
      <i/>
      <sz val="10"/>
      <name val="Arial Narrow"/>
      <family val="2"/>
    </font>
    <font>
      <sz val="11"/>
      <color indexed="20"/>
      <name val="Calibri"/>
      <family val="2"/>
    </font>
    <font>
      <sz val="11"/>
      <color indexed="17"/>
      <name val="Calibri"/>
      <family val="2"/>
    </font>
    <font>
      <b/>
      <sz val="15"/>
      <color indexed="56"/>
      <name val="Calibri"/>
      <family val="2"/>
    </font>
    <font>
      <b/>
      <sz val="13"/>
      <color indexed="56"/>
      <name val="Calibri"/>
      <family val="2"/>
    </font>
    <font>
      <sz val="11"/>
      <color indexed="60"/>
      <name val="Calibri"/>
      <family val="2"/>
    </font>
    <font>
      <sz val="11"/>
      <color indexed="8"/>
      <name val="Calibri"/>
      <family val="2"/>
    </font>
    <font>
      <sz val="11"/>
      <name val="Times New Roman"/>
      <family val="1"/>
      <charset val="1"/>
    </font>
    <font>
      <b/>
      <sz val="10"/>
      <name val="Arial Narrow"/>
      <family val="2"/>
    </font>
    <font>
      <b/>
      <i/>
      <u/>
      <sz val="10"/>
      <name val="Arial Narrow"/>
      <family val="2"/>
    </font>
    <font>
      <b/>
      <i/>
      <sz val="12"/>
      <name val="Times New Roman"/>
      <family val="1"/>
    </font>
    <font>
      <b/>
      <sz val="12"/>
      <name val="Times New Roman"/>
      <family val="1"/>
    </font>
    <font>
      <b/>
      <u/>
      <sz val="12"/>
      <name val="Times New Roman"/>
      <family val="1"/>
    </font>
    <font>
      <b/>
      <sz val="9"/>
      <color indexed="81"/>
      <name val="Segoe UI"/>
      <charset val="1"/>
    </font>
    <font>
      <b/>
      <sz val="16"/>
      <name val="Times New Roman"/>
      <family val="1"/>
      <charset val="1"/>
    </font>
    <font>
      <sz val="14"/>
      <name val="Times New Roman"/>
      <family val="1"/>
    </font>
    <font>
      <b/>
      <u/>
      <sz val="14"/>
      <color rgb="FFFFFF00"/>
      <name val="Times New Roman"/>
      <family val="1"/>
    </font>
    <font>
      <b/>
      <u/>
      <sz val="14"/>
      <color rgb="FF00FF00"/>
      <name val="Times New Roman"/>
      <family val="1"/>
    </font>
    <font>
      <sz val="11"/>
      <name val="Times New Roman"/>
      <family val="1"/>
    </font>
  </fonts>
  <fills count="58">
    <fill>
      <patternFill patternType="none"/>
    </fill>
    <fill>
      <patternFill patternType="gray125"/>
    </fill>
    <fill>
      <patternFill patternType="solid">
        <fgColor rgb="FFCCCCFF"/>
        <bgColor rgb="FFB9CDE5"/>
      </patternFill>
    </fill>
    <fill>
      <patternFill patternType="solid">
        <fgColor rgb="FFFF99CC"/>
        <bgColor rgb="FFFF8080"/>
      </patternFill>
    </fill>
    <fill>
      <patternFill patternType="solid">
        <fgColor rgb="FFCCFFCC"/>
        <bgColor rgb="FFCCFFFF"/>
      </patternFill>
    </fill>
    <fill>
      <patternFill patternType="solid">
        <fgColor rgb="FFCC99FF"/>
        <bgColor rgb="FFB7B3CA"/>
      </patternFill>
    </fill>
    <fill>
      <patternFill patternType="solid">
        <fgColor rgb="FFCCFFFF"/>
        <bgColor rgb="FFDBEEF4"/>
      </patternFill>
    </fill>
    <fill>
      <patternFill patternType="solid">
        <fgColor rgb="FFFFCC99"/>
        <bgColor rgb="FFFCD5B5"/>
      </patternFill>
    </fill>
    <fill>
      <patternFill patternType="solid">
        <fgColor rgb="FF99CCFF"/>
        <bgColor rgb="FFB8CCE4"/>
      </patternFill>
    </fill>
    <fill>
      <patternFill patternType="solid">
        <fgColor rgb="FFFF8080"/>
        <bgColor rgb="FFFF99CC"/>
      </patternFill>
    </fill>
    <fill>
      <patternFill patternType="solid">
        <fgColor rgb="FFFFFFCC"/>
        <bgColor rgb="FFEBF1DE"/>
      </patternFill>
    </fill>
    <fill>
      <patternFill patternType="solid">
        <fgColor rgb="FF00FF00"/>
        <bgColor rgb="FF00CC66"/>
      </patternFill>
    </fill>
    <fill>
      <patternFill patternType="solid">
        <fgColor rgb="FFFFCC00"/>
        <bgColor rgb="FFFFFF00"/>
      </patternFill>
    </fill>
    <fill>
      <patternFill patternType="solid">
        <fgColor rgb="FFFFFF99"/>
        <bgColor rgb="FFFFFFCC"/>
      </patternFill>
    </fill>
    <fill>
      <patternFill patternType="solid">
        <fgColor rgb="FF0066CC"/>
        <bgColor rgb="FF0070C0"/>
      </patternFill>
    </fill>
    <fill>
      <patternFill patternType="solid">
        <fgColor rgb="FF800080"/>
        <bgColor rgb="FFC9211E"/>
      </patternFill>
    </fill>
    <fill>
      <patternFill patternType="solid">
        <fgColor rgb="FF33CCCC"/>
        <bgColor rgb="FF00CC66"/>
      </patternFill>
    </fill>
    <fill>
      <patternFill patternType="solid">
        <fgColor rgb="FFFF9900"/>
        <bgColor rgb="FFFFCC00"/>
      </patternFill>
    </fill>
    <fill>
      <patternFill patternType="solid">
        <fgColor rgb="FFFF6600"/>
        <bgColor rgb="FFFF9900"/>
      </patternFill>
    </fill>
    <fill>
      <patternFill patternType="solid">
        <fgColor rgb="FF333399"/>
        <bgColor rgb="FF1F497D"/>
      </patternFill>
    </fill>
    <fill>
      <patternFill patternType="solid">
        <fgColor rgb="FFFF0000"/>
        <bgColor rgb="FFC9211E"/>
      </patternFill>
    </fill>
    <fill>
      <patternFill patternType="solid">
        <fgColor rgb="FF339966"/>
        <bgColor rgb="FF009810"/>
      </patternFill>
    </fill>
    <fill>
      <patternFill patternType="solid">
        <fgColor rgb="FFF2F2F2"/>
        <bgColor rgb="FFEEECE1"/>
      </patternFill>
    </fill>
    <fill>
      <patternFill patternType="solid">
        <fgColor rgb="FFC0C0C0"/>
        <bgColor rgb="FFCCC1DA"/>
      </patternFill>
    </fill>
    <fill>
      <patternFill patternType="solid">
        <fgColor rgb="FF898989"/>
        <bgColor rgb="FFB7B3CA"/>
      </patternFill>
    </fill>
    <fill>
      <patternFill patternType="solid">
        <fgColor rgb="FFFFFFFF"/>
        <bgColor rgb="FFF2F2F2"/>
      </patternFill>
    </fill>
    <fill>
      <patternFill patternType="solid">
        <fgColor rgb="FFDDD9C3"/>
        <bgColor rgb="FFD9D9D9"/>
      </patternFill>
    </fill>
    <fill>
      <patternFill patternType="solid">
        <fgColor theme="8" tint="0.79998168889431442"/>
        <bgColor rgb="FFEEECE1"/>
      </patternFill>
    </fill>
    <fill>
      <patternFill patternType="solid">
        <fgColor theme="8" tint="0.59999389629810485"/>
        <bgColor rgb="FFEEECE1"/>
      </patternFill>
    </fill>
    <fill>
      <patternFill patternType="solid">
        <fgColor rgb="FFFFFFCC"/>
      </patternFill>
    </fill>
    <fill>
      <patternFill patternType="solid">
        <fgColor theme="8" tint="0.79998168889431442"/>
        <bgColor rgb="FFEBF1DE"/>
      </patternFill>
    </fill>
    <fill>
      <patternFill patternType="solid">
        <fgColor indexed="45"/>
      </patternFill>
    </fill>
    <fill>
      <patternFill patternType="solid">
        <fgColor indexed="42"/>
      </patternFill>
    </fill>
    <fill>
      <patternFill patternType="solid">
        <fgColor indexed="43"/>
      </patternFill>
    </fill>
    <fill>
      <patternFill patternType="solid">
        <fgColor indexed="26"/>
      </patternFill>
    </fill>
    <fill>
      <patternFill patternType="solid">
        <fgColor rgb="FFCC99FF"/>
        <bgColor rgb="FFFF99CC"/>
      </patternFill>
    </fill>
    <fill>
      <patternFill patternType="solid">
        <fgColor rgb="FF99CCFF"/>
        <bgColor rgb="FFB4C7DC"/>
      </patternFill>
    </fill>
    <fill>
      <patternFill patternType="solid">
        <fgColor rgb="FF00FF00"/>
        <bgColor rgb="FF33CCCC"/>
      </patternFill>
    </fill>
    <fill>
      <patternFill patternType="solid">
        <fgColor rgb="FF800080"/>
        <bgColor rgb="FF333399"/>
      </patternFill>
    </fill>
    <fill>
      <patternFill patternType="solid">
        <fgColor rgb="FF33CCCC"/>
        <bgColor rgb="FF339966"/>
      </patternFill>
    </fill>
    <fill>
      <patternFill patternType="solid">
        <fgColor rgb="FFFF0000"/>
        <bgColor rgb="FFFF4B6E"/>
      </patternFill>
    </fill>
    <fill>
      <patternFill patternType="solid">
        <fgColor rgb="FF339966"/>
        <bgColor rgb="FF7F7F7F"/>
      </patternFill>
    </fill>
    <fill>
      <patternFill patternType="solid">
        <fgColor rgb="FFF2F2F2"/>
        <bgColor rgb="FFEBF1DE"/>
      </patternFill>
    </fill>
    <fill>
      <patternFill patternType="solid">
        <fgColor rgb="FF969696"/>
        <bgColor rgb="FF808080"/>
      </patternFill>
    </fill>
    <fill>
      <patternFill patternType="solid">
        <fgColor theme="0"/>
        <bgColor indexed="64"/>
      </patternFill>
    </fill>
    <fill>
      <patternFill patternType="solid">
        <fgColor rgb="FFCCFFFF"/>
        <bgColor rgb="FFCCFFCC"/>
      </patternFill>
    </fill>
    <fill>
      <patternFill patternType="solid">
        <fgColor rgb="FFFFCC99"/>
        <bgColor rgb="FFC3D69B"/>
      </patternFill>
    </fill>
    <fill>
      <patternFill patternType="solid">
        <fgColor rgb="FF99CCFF"/>
        <bgColor rgb="FFB9CDE5"/>
      </patternFill>
    </fill>
    <fill>
      <patternFill patternType="solid">
        <fgColor rgb="FF0066CC"/>
        <bgColor rgb="FF2A6099"/>
      </patternFill>
    </fill>
    <fill>
      <patternFill patternType="solid">
        <fgColor rgb="FF800080"/>
        <bgColor rgb="FF800080"/>
      </patternFill>
    </fill>
    <fill>
      <patternFill patternType="solid">
        <fgColor rgb="FF33CCCC"/>
        <bgColor rgb="FF00FFFF"/>
      </patternFill>
    </fill>
    <fill>
      <patternFill patternType="solid">
        <fgColor rgb="FF339966"/>
        <bgColor rgb="FF008080"/>
      </patternFill>
    </fill>
    <fill>
      <patternFill patternType="solid">
        <fgColor rgb="FFFFFF00"/>
        <bgColor indexed="64"/>
      </patternFill>
    </fill>
    <fill>
      <patternFill patternType="solid">
        <fgColor rgb="FF00FF00"/>
        <bgColor indexed="64"/>
      </patternFill>
    </fill>
    <fill>
      <patternFill patternType="solid">
        <fgColor theme="2"/>
        <bgColor indexed="64"/>
      </patternFill>
    </fill>
    <fill>
      <patternFill patternType="solid">
        <fgColor rgb="FFFFFF00"/>
        <bgColor rgb="FFEEECE1"/>
      </patternFill>
    </fill>
    <fill>
      <patternFill patternType="solid">
        <fgColor theme="3" tint="0.79998168889431442"/>
        <bgColor indexed="64"/>
      </patternFill>
    </fill>
    <fill>
      <patternFill patternType="solid">
        <fgColor theme="2" tint="-9.9978637043366805E-2"/>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rgb="FF808003"/>
      </left>
      <right style="thin">
        <color rgb="FF808003"/>
      </right>
      <top style="thin">
        <color rgb="FF808003"/>
      </top>
      <bottom style="thin">
        <color rgb="FF808003"/>
      </bottom>
      <diagonal/>
    </border>
    <border>
      <left style="double">
        <color rgb="FF333333"/>
      </left>
      <right style="double">
        <color rgb="FF333333"/>
      </right>
      <top style="double">
        <color rgb="FF333333"/>
      </top>
      <bottom style="double">
        <color rgb="FF333333"/>
      </bottom>
      <diagonal/>
    </border>
    <border>
      <left/>
      <right/>
      <top/>
      <bottom style="double">
        <color rgb="FFFF0000"/>
      </bottom>
      <diagonal/>
    </border>
    <border>
      <left/>
      <right/>
      <top/>
      <bottom style="thick">
        <color rgb="FF333399"/>
      </bottom>
      <diagonal/>
    </border>
    <border>
      <left/>
      <right/>
      <top/>
      <bottom style="thick">
        <color rgb="FFC0C0C0"/>
      </bottom>
      <diagonal/>
    </border>
    <border>
      <left/>
      <right/>
      <top/>
      <bottom style="medium">
        <color rgb="FF0066CC"/>
      </bottom>
      <diagonal/>
    </border>
    <border>
      <left/>
      <right/>
      <top/>
      <bottom style="double">
        <color rgb="FFFF9900"/>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indexed="62"/>
      </bottom>
      <diagonal/>
    </border>
    <border>
      <left/>
      <right/>
      <top/>
      <bottom style="thick">
        <color indexed="22"/>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thin">
        <color indexed="64"/>
      </left>
      <right style="thin">
        <color auto="1"/>
      </right>
      <top style="thin">
        <color indexed="64"/>
      </top>
      <bottom/>
      <diagonal/>
    </border>
    <border>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thin">
        <color rgb="FF808080"/>
      </left>
      <right style="thin">
        <color rgb="FF808080"/>
      </right>
      <top style="thin">
        <color rgb="FF808080"/>
      </top>
      <bottom style="thin">
        <color rgb="FF808080"/>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auto="1"/>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top style="thin">
        <color indexed="64"/>
      </top>
      <bottom style="thin">
        <color indexed="64"/>
      </bottom>
      <diagonal/>
    </border>
    <border>
      <left/>
      <right/>
      <top style="thin">
        <color indexed="64"/>
      </top>
      <bottom/>
      <diagonal/>
    </border>
    <border>
      <left/>
      <right style="thin">
        <color auto="1"/>
      </right>
      <top style="thin">
        <color auto="1"/>
      </top>
      <bottom/>
      <diagonal/>
    </border>
  </borders>
  <cellStyleXfs count="2743">
    <xf numFmtId="0" fontId="0" fillId="0" borderId="0"/>
    <xf numFmtId="174" fontId="46" fillId="0" borderId="0"/>
    <xf numFmtId="0" fontId="46" fillId="2" borderId="0"/>
    <xf numFmtId="0" fontId="46" fillId="3" borderId="0"/>
    <xf numFmtId="0" fontId="46" fillId="4" borderId="0"/>
    <xf numFmtId="0" fontId="46" fillId="5" borderId="0"/>
    <xf numFmtId="0" fontId="46" fillId="6" borderId="0"/>
    <xf numFmtId="0" fontId="46" fillId="7" borderId="0"/>
    <xf numFmtId="0" fontId="46" fillId="8" borderId="0"/>
    <xf numFmtId="0" fontId="46" fillId="9" borderId="0"/>
    <xf numFmtId="0" fontId="46" fillId="10" borderId="0"/>
    <xf numFmtId="0" fontId="46" fillId="7" borderId="0"/>
    <xf numFmtId="0" fontId="46" fillId="6" borderId="0"/>
    <xf numFmtId="0" fontId="46" fillId="10" borderId="0"/>
    <xf numFmtId="0" fontId="46" fillId="8" borderId="0"/>
    <xf numFmtId="0" fontId="46" fillId="9" borderId="0"/>
    <xf numFmtId="0" fontId="46" fillId="11" borderId="0"/>
    <xf numFmtId="0" fontId="46" fillId="5" borderId="0"/>
    <xf numFmtId="0" fontId="46" fillId="8" borderId="0"/>
    <xf numFmtId="0" fontId="46" fillId="12" borderId="0"/>
    <xf numFmtId="0" fontId="46" fillId="6" borderId="0"/>
    <xf numFmtId="0" fontId="46" fillId="9" borderId="0"/>
    <xf numFmtId="0" fontId="46" fillId="13" borderId="0"/>
    <xf numFmtId="0" fontId="46" fillId="3" borderId="0"/>
    <xf numFmtId="0" fontId="46" fillId="6" borderId="0"/>
    <xf numFmtId="0" fontId="46" fillId="10" borderId="0"/>
    <xf numFmtId="0" fontId="4" fillId="14" borderId="0"/>
    <xf numFmtId="0" fontId="4" fillId="9" borderId="0"/>
    <xf numFmtId="0" fontId="4" fillId="11" borderId="0"/>
    <xf numFmtId="0" fontId="4" fillId="15" borderId="0"/>
    <xf numFmtId="0" fontId="4" fillId="16" borderId="0"/>
    <xf numFmtId="0" fontId="4" fillId="17" borderId="0"/>
    <xf numFmtId="0" fontId="4" fillId="6" borderId="0"/>
    <xf numFmtId="0" fontId="4" fillId="18" borderId="0"/>
    <xf numFmtId="0" fontId="4" fillId="12" borderId="0"/>
    <xf numFmtId="0" fontId="4" fillId="3" borderId="0"/>
    <xf numFmtId="0" fontId="4" fillId="6" borderId="0"/>
    <xf numFmtId="0" fontId="4" fillId="9" borderId="0"/>
    <xf numFmtId="0" fontId="4" fillId="19" borderId="0"/>
    <xf numFmtId="0" fontId="4" fillId="20" borderId="0"/>
    <xf numFmtId="0" fontId="4" fillId="21" borderId="0"/>
    <xf numFmtId="0" fontId="4" fillId="15" borderId="0"/>
    <xf numFmtId="0" fontId="4" fillId="16" borderId="0"/>
    <xf numFmtId="0" fontId="4" fillId="18" borderId="0"/>
    <xf numFmtId="0" fontId="5" fillId="3" borderId="0"/>
    <xf numFmtId="0" fontId="6" fillId="6" borderId="0"/>
    <xf numFmtId="0" fontId="7" fillId="22" borderId="1">
      <alignment horizontal="center" vertical="center" wrapText="1"/>
    </xf>
    <xf numFmtId="0" fontId="8" fillId="23" borderId="2"/>
    <xf numFmtId="0" fontId="8" fillId="23" borderId="2"/>
    <xf numFmtId="0" fontId="8" fillId="23" borderId="2"/>
    <xf numFmtId="0" fontId="9" fillId="24" borderId="3"/>
    <xf numFmtId="0" fontId="10" fillId="22" borderId="2"/>
    <xf numFmtId="0" fontId="11" fillId="25" borderId="2"/>
    <xf numFmtId="0" fontId="9" fillId="24" borderId="3"/>
    <xf numFmtId="0" fontId="12" fillId="0" borderId="4"/>
    <xf numFmtId="0" fontId="13" fillId="13" borderId="2"/>
    <xf numFmtId="0" fontId="13" fillId="13" borderId="2"/>
    <xf numFmtId="164" fontId="46" fillId="0" borderId="0"/>
    <xf numFmtId="0" fontId="14" fillId="0" borderId="0"/>
    <xf numFmtId="0" fontId="6" fillId="4" borderId="0"/>
    <xf numFmtId="0" fontId="15" fillId="0" borderId="5"/>
    <xf numFmtId="0" fontId="16" fillId="0" borderId="6"/>
    <xf numFmtId="0" fontId="17" fillId="0" borderId="7"/>
    <xf numFmtId="0" fontId="17" fillId="0" borderId="0"/>
    <xf numFmtId="0" fontId="5" fillId="5" borderId="0"/>
    <xf numFmtId="0" fontId="13" fillId="7" borderId="2"/>
    <xf numFmtId="0" fontId="13" fillId="7" borderId="2"/>
    <xf numFmtId="0" fontId="13" fillId="7" borderId="2"/>
    <xf numFmtId="0" fontId="18" fillId="0" borderId="8"/>
    <xf numFmtId="165" fontId="46" fillId="0" borderId="0"/>
    <xf numFmtId="166" fontId="46" fillId="0" borderId="0"/>
    <xf numFmtId="167" fontId="46" fillId="0" borderId="0"/>
    <xf numFmtId="168" fontId="46" fillId="0" borderId="0"/>
    <xf numFmtId="168" fontId="46" fillId="0" borderId="0"/>
    <xf numFmtId="168" fontId="46" fillId="0" borderId="0"/>
    <xf numFmtId="168" fontId="46" fillId="0" borderId="0"/>
    <xf numFmtId="168" fontId="46" fillId="0" borderId="0"/>
    <xf numFmtId="168" fontId="46" fillId="0" borderId="0"/>
    <xf numFmtId="169" fontId="46" fillId="0" borderId="0"/>
    <xf numFmtId="169" fontId="46" fillId="0" borderId="0"/>
    <xf numFmtId="169" fontId="46" fillId="0" borderId="0"/>
    <xf numFmtId="169" fontId="46" fillId="0" borderId="0"/>
    <xf numFmtId="169" fontId="46" fillId="0" borderId="0"/>
    <xf numFmtId="170" fontId="46" fillId="0" borderId="0"/>
    <xf numFmtId="0" fontId="19" fillId="13" borderId="0"/>
    <xf numFmtId="0" fontId="20" fillId="13"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1"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2" fillId="0" borderId="0"/>
    <xf numFmtId="0" fontId="22" fillId="0" borderId="0"/>
    <xf numFmtId="0" fontId="22" fillId="0" borderId="0"/>
    <xf numFmtId="0" fontId="22" fillId="0" borderId="0"/>
    <xf numFmtId="0" fontId="22" fillId="0" borderId="0"/>
    <xf numFmtId="0" fontId="22" fillId="0" borderId="0"/>
    <xf numFmtId="0" fontId="22" fillId="0" borderId="0"/>
    <xf numFmtId="0" fontId="46" fillId="0" borderId="0"/>
    <xf numFmtId="0" fontId="22"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2" fillId="0" borderId="0"/>
    <xf numFmtId="0" fontId="23" fillId="0" borderId="0"/>
    <xf numFmtId="0" fontId="22" fillId="0" borderId="0"/>
    <xf numFmtId="0" fontId="23" fillId="0" borderId="0"/>
    <xf numFmtId="0" fontId="22" fillId="0" borderId="0"/>
    <xf numFmtId="0" fontId="22" fillId="0" borderId="0"/>
    <xf numFmtId="0" fontId="22" fillId="0" borderId="0"/>
    <xf numFmtId="0" fontId="22" fillId="0" borderId="0"/>
    <xf numFmtId="0" fontId="22" fillId="0" borderId="0"/>
    <xf numFmtId="0" fontId="23" fillId="0" borderId="0"/>
    <xf numFmtId="0" fontId="23" fillId="0" borderId="0"/>
    <xf numFmtId="0" fontId="23" fillId="0" borderId="0"/>
    <xf numFmtId="0" fontId="23" fillId="0" borderId="0"/>
    <xf numFmtId="0" fontId="23" fillId="0" borderId="0"/>
    <xf numFmtId="0" fontId="24" fillId="0" borderId="0"/>
    <xf numFmtId="0" fontId="25" fillId="0" borderId="0"/>
    <xf numFmtId="0" fontId="46" fillId="0" borderId="0"/>
    <xf numFmtId="0" fontId="46" fillId="0" borderId="0"/>
    <xf numFmtId="0" fontId="2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3" fillId="0" borderId="0"/>
    <xf numFmtId="0" fontId="46" fillId="0" borderId="0"/>
    <xf numFmtId="0" fontId="22"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22" fillId="0" borderId="0"/>
    <xf numFmtId="0" fontId="46" fillId="0" borderId="0"/>
    <xf numFmtId="0" fontId="46" fillId="0" borderId="0"/>
    <xf numFmtId="0" fontId="22" fillId="0" borderId="0"/>
    <xf numFmtId="0" fontId="22" fillId="0" borderId="0"/>
    <xf numFmtId="0" fontId="22" fillId="0" borderId="0"/>
    <xf numFmtId="0" fontId="22" fillId="0" borderId="0"/>
    <xf numFmtId="0" fontId="22" fillId="0" borderId="0"/>
    <xf numFmtId="0" fontId="23" fillId="0" borderId="0"/>
    <xf numFmtId="0" fontId="22" fillId="0" borderId="0"/>
    <xf numFmtId="0" fontId="22" fillId="0" borderId="0"/>
    <xf numFmtId="0" fontId="23"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51" fillId="0" borderId="0"/>
    <xf numFmtId="0" fontId="3" fillId="0" borderId="0"/>
    <xf numFmtId="0" fontId="3" fillId="0" borderId="0"/>
    <xf numFmtId="0" fontId="5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5" fillId="31" borderId="0" applyNumberFormat="0" applyBorder="0" applyAlignment="0" applyProtection="0"/>
    <xf numFmtId="177" fontId="51" fillId="0" borderId="0" applyFont="0" applyFill="0" applyBorder="0" applyAlignment="0" applyProtection="0"/>
    <xf numFmtId="177" fontId="51" fillId="0" borderId="0" applyFont="0" applyFill="0" applyBorder="0" applyAlignment="0" applyProtection="0"/>
    <xf numFmtId="0" fontId="56" fillId="32" borderId="0" applyNumberFormat="0" applyBorder="0" applyAlignment="0" applyProtection="0"/>
    <xf numFmtId="0" fontId="57" fillId="0" borderId="20" applyNumberFormat="0" applyFill="0" applyAlignment="0" applyProtection="0"/>
    <xf numFmtId="0" fontId="58" fillId="0" borderId="21" applyNumberFormat="0" applyFill="0" applyAlignment="0" applyProtection="0"/>
    <xf numFmtId="178" fontId="3" fillId="0" borderId="0" applyFont="0" applyFill="0" applyBorder="0" applyAlignment="0" applyProtection="0"/>
    <xf numFmtId="0" fontId="59" fillId="33" borderId="0" applyNumberFormat="0" applyBorder="0" applyAlignment="0" applyProtection="0"/>
    <xf numFmtId="0" fontId="3" fillId="0" borderId="0"/>
    <xf numFmtId="0" fontId="3" fillId="0" borderId="0"/>
    <xf numFmtId="0" fontId="25" fillId="0" borderId="0"/>
    <xf numFmtId="0" fontId="51" fillId="0" borderId="0"/>
    <xf numFmtId="0" fontId="51" fillId="0" borderId="0"/>
    <xf numFmtId="0" fontId="60" fillId="29" borderId="19" applyNumberFormat="0" applyFont="0" applyAlignment="0" applyProtection="0"/>
    <xf numFmtId="0" fontId="51" fillId="34" borderId="22" applyNumberFormat="0" applyFont="0" applyAlignment="0" applyProtection="0"/>
    <xf numFmtId="177" fontId="51" fillId="0" borderId="0" applyFont="0" applyFill="0" applyBorder="0" applyAlignment="0" applyProtection="0"/>
    <xf numFmtId="177" fontId="51" fillId="0" borderId="0" applyFont="0" applyFill="0" applyBorder="0" applyAlignment="0" applyProtection="0"/>
    <xf numFmtId="177" fontId="51" fillId="0" borderId="0" applyFont="0" applyFill="0" applyBorder="0" applyAlignment="0" applyProtection="0"/>
    <xf numFmtId="177" fontId="51" fillId="0" borderId="0" applyFont="0" applyFill="0" applyBorder="0" applyAlignment="0" applyProtection="0"/>
    <xf numFmtId="177" fontId="51" fillId="0" borderId="0" applyFont="0" applyFill="0" applyBorder="0" applyAlignment="0" applyProtection="0"/>
    <xf numFmtId="177" fontId="51" fillId="0" borderId="0" applyFont="0" applyFill="0" applyBorder="0" applyAlignment="0" applyProtection="0"/>
    <xf numFmtId="177" fontId="51" fillId="0" borderId="0" applyFont="0" applyFill="0" applyBorder="0" applyAlignment="0" applyProtection="0"/>
    <xf numFmtId="177" fontId="3" fillId="0" borderId="0" applyFont="0" applyFill="0" applyBorder="0" applyAlignment="0" applyProtection="0"/>
    <xf numFmtId="177" fontId="3" fillId="0" borderId="0" applyFont="0" applyFill="0" applyBorder="0" applyAlignment="0" applyProtection="0"/>
    <xf numFmtId="0" fontId="51" fillId="0" borderId="0"/>
    <xf numFmtId="0" fontId="51" fillId="0" borderId="0"/>
    <xf numFmtId="0" fontId="51" fillId="0" borderId="0"/>
    <xf numFmtId="0" fontId="2" fillId="0" borderId="0"/>
    <xf numFmtId="0" fontId="2" fillId="0" borderId="0"/>
    <xf numFmtId="0" fontId="51" fillId="0" borderId="0"/>
    <xf numFmtId="9" fontId="51" fillId="0" borderId="0" applyFont="0" applyFill="0" applyBorder="0" applyAlignment="0" applyProtection="0"/>
    <xf numFmtId="0" fontId="52" fillId="0" borderId="0"/>
    <xf numFmtId="0" fontId="51" fillId="0" borderId="0"/>
    <xf numFmtId="44" fontId="46" fillId="0" borderId="0" applyFont="0" applyFill="0" applyBorder="0" applyAlignment="0" applyProtection="0"/>
    <xf numFmtId="0" fontId="46" fillId="35" borderId="0"/>
    <xf numFmtId="0" fontId="46" fillId="36" borderId="0"/>
    <xf numFmtId="0" fontId="46" fillId="36" borderId="0"/>
    <xf numFmtId="0" fontId="46" fillId="37" borderId="0"/>
    <xf numFmtId="0" fontId="46" fillId="35" borderId="0"/>
    <xf numFmtId="0" fontId="46" fillId="36" borderId="0"/>
    <xf numFmtId="0" fontId="4" fillId="37" borderId="0"/>
    <xf numFmtId="0" fontId="4" fillId="38" borderId="0"/>
    <xf numFmtId="0" fontId="4" fillId="39" borderId="0"/>
    <xf numFmtId="0" fontId="4" fillId="40" borderId="0"/>
    <xf numFmtId="0" fontId="4" fillId="41" borderId="0"/>
    <xf numFmtId="0" fontId="4" fillId="38" borderId="0"/>
    <xf numFmtId="0" fontId="4" fillId="39" borderId="0"/>
    <xf numFmtId="0" fontId="7" fillId="42" borderId="23">
      <alignment horizontal="center" vertical="center" wrapText="1"/>
    </xf>
    <xf numFmtId="0" fontId="8" fillId="23" borderId="29"/>
    <xf numFmtId="0" fontId="8" fillId="23" borderId="29"/>
    <xf numFmtId="0" fontId="8" fillId="23" borderId="29"/>
    <xf numFmtId="0" fontId="9" fillId="43" borderId="3"/>
    <xf numFmtId="0" fontId="10" fillId="42" borderId="28"/>
    <xf numFmtId="0" fontId="11" fillId="25" borderId="29"/>
    <xf numFmtId="0" fontId="9" fillId="43" borderId="3"/>
    <xf numFmtId="0" fontId="13" fillId="13" borderId="29"/>
    <xf numFmtId="0" fontId="13" fillId="13" borderId="29"/>
    <xf numFmtId="0" fontId="5" fillId="35" borderId="0"/>
    <xf numFmtId="0" fontId="13" fillId="7" borderId="29"/>
    <xf numFmtId="0" fontId="13" fillId="7" borderId="29"/>
    <xf numFmtId="0" fontId="13" fillId="7" borderId="29"/>
    <xf numFmtId="43" fontId="51" fillId="0" borderId="0" applyFont="0" applyFill="0" applyBorder="0" applyAlignment="0" applyProtection="0"/>
    <xf numFmtId="43" fontId="51" fillId="0" borderId="0" applyFont="0" applyFill="0" applyBorder="0" applyAlignment="0" applyProtection="0"/>
    <xf numFmtId="17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1" fillId="34" borderId="30" applyNumberFormat="0" applyFont="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44" fontId="46" fillId="0" borderId="0" applyFont="0" applyFill="0" applyBorder="0" applyAlignment="0" applyProtection="0"/>
    <xf numFmtId="44" fontId="51" fillId="0" borderId="0" applyBorder="0" applyAlignment="0" applyProtection="0"/>
    <xf numFmtId="0" fontId="46" fillId="45" borderId="0"/>
    <xf numFmtId="0" fontId="46" fillId="46" borderId="0"/>
    <xf numFmtId="0" fontId="46" fillId="47" borderId="0"/>
    <xf numFmtId="0" fontId="46" fillId="46" borderId="0"/>
    <xf numFmtId="0" fontId="46" fillId="45" borderId="0"/>
    <xf numFmtId="0" fontId="46" fillId="47" borderId="0"/>
    <xf numFmtId="0" fontId="46" fillId="47" borderId="0"/>
    <xf numFmtId="0" fontId="46" fillId="45" borderId="0"/>
    <xf numFmtId="0" fontId="46" fillId="45" borderId="0"/>
    <xf numFmtId="0" fontId="4" fillId="48" borderId="0"/>
    <xf numFmtId="0" fontId="4" fillId="49" borderId="0"/>
    <xf numFmtId="0" fontId="4" fillId="50" borderId="0"/>
    <xf numFmtId="0" fontId="4" fillId="45" borderId="0"/>
    <xf numFmtId="0" fontId="4" fillId="45" borderId="0"/>
    <xf numFmtId="0" fontId="4" fillId="20" borderId="0"/>
    <xf numFmtId="0" fontId="4" fillId="51" borderId="0"/>
    <xf numFmtId="0" fontId="4" fillId="49" borderId="0"/>
    <xf numFmtId="0" fontId="4" fillId="50" borderId="0"/>
    <xf numFmtId="0" fontId="6" fillId="45" borderId="0"/>
    <xf numFmtId="0" fontId="7" fillId="42" borderId="31">
      <alignment horizontal="center" vertical="center" wrapText="1"/>
    </xf>
    <xf numFmtId="0" fontId="13" fillId="46" borderId="29"/>
    <xf numFmtId="0" fontId="13" fillId="46" borderId="29"/>
    <xf numFmtId="0" fontId="13" fillId="46" borderId="29"/>
    <xf numFmtId="43" fontId="51" fillId="0" borderId="0" applyFont="0" applyFill="0" applyBorder="0" applyAlignment="0" applyProtection="0"/>
    <xf numFmtId="43" fontId="51" fillId="0" borderId="0" applyFont="0" applyFill="0" applyBorder="0" applyAlignment="0" applyProtection="0"/>
    <xf numFmtId="17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5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685">
    <xf numFmtId="0" fontId="0" fillId="0" borderId="0" xfId="0"/>
    <xf numFmtId="0" fontId="23" fillId="0" borderId="0" xfId="1523" applyFont="1" applyProtection="1">
      <protection locked="0"/>
    </xf>
    <xf numFmtId="171" fontId="23" fillId="0" borderId="0" xfId="1458" applyNumberFormat="1" applyFont="1" applyAlignment="1" applyProtection="1">
      <alignment horizontal="center" vertical="center" wrapText="1"/>
      <protection locked="0"/>
    </xf>
    <xf numFmtId="166" fontId="33" fillId="0" borderId="11" xfId="1538" applyNumberFormat="1" applyFont="1" applyBorder="1" applyAlignment="1" applyProtection="1">
      <alignment horizontal="right" vertical="center" wrapText="1"/>
      <protection locked="0"/>
    </xf>
    <xf numFmtId="0" fontId="23" fillId="0" borderId="17" xfId="1523" applyFont="1" applyBorder="1" applyProtection="1">
      <protection locked="0"/>
    </xf>
    <xf numFmtId="0" fontId="23" fillId="0" borderId="0" xfId="1458" applyFont="1" applyProtection="1">
      <protection locked="0"/>
    </xf>
    <xf numFmtId="166" fontId="23" fillId="0" borderId="0" xfId="1538" applyNumberFormat="1" applyFont="1" applyBorder="1" applyAlignment="1" applyProtection="1">
      <protection locked="0"/>
    </xf>
    <xf numFmtId="0" fontId="23" fillId="0" borderId="0" xfId="1523" applyFont="1" applyAlignment="1" applyProtection="1">
      <alignment vertical="center"/>
      <protection locked="0"/>
    </xf>
    <xf numFmtId="171" fontId="23" fillId="0" borderId="0" xfId="1458" applyNumberFormat="1" applyFont="1" applyBorder="1" applyAlignment="1" applyProtection="1">
      <alignment horizontal="center" vertical="center" wrapText="1"/>
      <protection locked="0"/>
    </xf>
    <xf numFmtId="10" fontId="23" fillId="0" borderId="12" xfId="1" applyNumberFormat="1" applyFont="1" applyBorder="1" applyAlignment="1" applyProtection="1">
      <alignment horizontal="right" vertical="center"/>
    </xf>
    <xf numFmtId="10" fontId="23" fillId="0" borderId="15" xfId="1" applyNumberFormat="1" applyFont="1" applyBorder="1" applyAlignment="1" applyProtection="1">
      <alignment horizontal="right" vertical="center"/>
    </xf>
    <xf numFmtId="4" fontId="23" fillId="0" borderId="0" xfId="1523" applyNumberFormat="1" applyFont="1" applyProtection="1">
      <protection locked="0"/>
    </xf>
    <xf numFmtId="0" fontId="23" fillId="0" borderId="0" xfId="1523" applyFont="1" applyAlignment="1" applyProtection="1">
      <alignment horizontal="justify" vertical="center"/>
      <protection locked="0"/>
    </xf>
    <xf numFmtId="0" fontId="37" fillId="0" borderId="0" xfId="1523" applyFont="1" applyAlignment="1">
      <alignment vertical="center"/>
    </xf>
    <xf numFmtId="4" fontId="23" fillId="0" borderId="0" xfId="1458" applyNumberFormat="1" applyFont="1" applyAlignment="1" applyProtection="1">
      <alignment vertical="center"/>
      <protection locked="0"/>
    </xf>
    <xf numFmtId="0" fontId="23" fillId="0" borderId="0" xfId="1523" applyFont="1" applyBorder="1" applyProtection="1">
      <protection locked="0"/>
    </xf>
    <xf numFmtId="2" fontId="42" fillId="0" borderId="0" xfId="1522" applyNumberFormat="1" applyFont="1" applyAlignment="1">
      <alignment horizontal="center" vertical="center"/>
    </xf>
    <xf numFmtId="0" fontId="37" fillId="0" borderId="0" xfId="1522" applyFont="1" applyAlignment="1">
      <alignment vertical="center"/>
    </xf>
    <xf numFmtId="0" fontId="37" fillId="0" borderId="0" xfId="1522" applyFont="1" applyAlignment="1">
      <alignment horizontal="center" vertical="center"/>
    </xf>
    <xf numFmtId="49" fontId="37" fillId="0" borderId="0" xfId="1522" applyNumberFormat="1" applyFont="1" applyAlignment="1">
      <alignment horizontal="center" vertical="center"/>
    </xf>
    <xf numFmtId="4" fontId="42" fillId="0" borderId="0" xfId="1522" applyNumberFormat="1" applyFont="1" applyAlignment="1">
      <alignment vertical="center"/>
    </xf>
    <xf numFmtId="4" fontId="43" fillId="26" borderId="0" xfId="1522" applyNumberFormat="1" applyFont="1" applyFill="1" applyAlignment="1">
      <alignment vertical="center"/>
    </xf>
    <xf numFmtId="4" fontId="43" fillId="0" borderId="0" xfId="1522" applyNumberFormat="1" applyFont="1" applyAlignment="1">
      <alignment vertical="center"/>
    </xf>
    <xf numFmtId="0" fontId="43" fillId="0" borderId="0" xfId="506" applyFont="1" applyBorder="1" applyAlignment="1">
      <alignment horizontal="left" vertical="center"/>
    </xf>
    <xf numFmtId="49" fontId="37" fillId="0" borderId="0" xfId="1522" applyNumberFormat="1" applyFont="1" applyAlignment="1">
      <alignment vertical="center"/>
    </xf>
    <xf numFmtId="0" fontId="44" fillId="0" borderId="0" xfId="1522" applyFont="1"/>
    <xf numFmtId="0" fontId="42" fillId="0" borderId="0" xfId="1522" applyFont="1" applyAlignment="1">
      <alignment vertical="center"/>
    </xf>
    <xf numFmtId="0" fontId="42" fillId="0" borderId="0" xfId="1522" applyFont="1" applyAlignment="1">
      <alignment horizontal="center" vertical="center"/>
    </xf>
    <xf numFmtId="10" fontId="42" fillId="0" borderId="0" xfId="1522" applyNumberFormat="1" applyFont="1" applyAlignment="1">
      <alignment vertical="center"/>
    </xf>
    <xf numFmtId="0" fontId="43" fillId="0" borderId="0" xfId="1522" applyFont="1" applyAlignment="1">
      <alignment horizontal="center" vertical="center"/>
    </xf>
    <xf numFmtId="4" fontId="43" fillId="0" borderId="0" xfId="1522" applyNumberFormat="1" applyFont="1" applyAlignment="1">
      <alignment horizontal="center" vertical="center"/>
    </xf>
    <xf numFmtId="1" fontId="42" fillId="0" borderId="0" xfId="1522" applyNumberFormat="1" applyFont="1" applyAlignment="1">
      <alignment vertical="center"/>
    </xf>
    <xf numFmtId="4" fontId="42" fillId="0" borderId="0" xfId="1522" applyNumberFormat="1" applyFont="1" applyAlignment="1">
      <alignment horizontal="center" vertical="center"/>
    </xf>
    <xf numFmtId="3" fontId="42" fillId="0" borderId="0" xfId="1522" applyNumberFormat="1" applyFont="1" applyAlignment="1">
      <alignment horizontal="center" vertical="center"/>
    </xf>
    <xf numFmtId="175" fontId="42" fillId="0" borderId="0" xfId="1522" applyNumberFormat="1" applyFont="1" applyAlignment="1">
      <alignment vertical="center"/>
    </xf>
    <xf numFmtId="10" fontId="23" fillId="0" borderId="10" xfId="1" applyNumberFormat="1" applyFont="1" applyBorder="1" applyAlignment="1" applyProtection="1">
      <alignment horizontal="right" vertical="center"/>
    </xf>
    <xf numFmtId="0" fontId="37" fillId="0" borderId="0" xfId="502" applyFont="1" applyBorder="1" applyAlignment="1">
      <alignment vertical="center"/>
    </xf>
    <xf numFmtId="0" fontId="37" fillId="0" borderId="0" xfId="502" applyFont="1" applyBorder="1" applyAlignment="1">
      <alignment horizontal="center" vertical="center"/>
    </xf>
    <xf numFmtId="49" fontId="37" fillId="0" borderId="0" xfId="495" applyNumberFormat="1" applyFont="1" applyBorder="1" applyAlignment="1">
      <alignment horizontal="center" vertical="center"/>
    </xf>
    <xf numFmtId="0" fontId="37" fillId="0" borderId="0" xfId="495" applyFont="1" applyBorder="1" applyAlignment="1">
      <alignment vertical="center"/>
    </xf>
    <xf numFmtId="0" fontId="37" fillId="0" borderId="0" xfId="495" applyFont="1" applyBorder="1" applyAlignment="1">
      <alignment horizontal="center" vertical="center"/>
    </xf>
    <xf numFmtId="2" fontId="37" fillId="0" borderId="0" xfId="495" applyNumberFormat="1" applyFont="1" applyBorder="1" applyAlignment="1">
      <alignment horizontal="center" vertical="center"/>
    </xf>
    <xf numFmtId="2" fontId="37" fillId="0" borderId="0" xfId="495" applyNumberFormat="1" applyFont="1" applyBorder="1" applyAlignment="1">
      <alignment horizontal="right" vertical="center"/>
    </xf>
    <xf numFmtId="4" fontId="37" fillId="0" borderId="0" xfId="495" applyNumberFormat="1" applyFont="1" applyBorder="1" applyAlignment="1">
      <alignment horizontal="right" vertical="center"/>
    </xf>
    <xf numFmtId="0" fontId="42" fillId="0" borderId="0" xfId="551" applyFont="1" applyBorder="1" applyAlignment="1">
      <alignment vertical="center"/>
    </xf>
    <xf numFmtId="0" fontId="37" fillId="0" borderId="0" xfId="551" applyFont="1" applyBorder="1" applyAlignment="1">
      <alignment horizontal="center" vertical="center"/>
    </xf>
    <xf numFmtId="4" fontId="40" fillId="0" borderId="0" xfId="551" applyNumberFormat="1" applyFont="1" applyBorder="1" applyAlignment="1">
      <alignment horizontal="center" vertical="center"/>
    </xf>
    <xf numFmtId="172" fontId="40" fillId="0" borderId="0" xfId="317" applyNumberFormat="1" applyFont="1" applyBorder="1" applyAlignment="1">
      <alignment horizontal="right" vertical="center"/>
    </xf>
    <xf numFmtId="0" fontId="40" fillId="0" borderId="0" xfId="495" applyFont="1" applyBorder="1" applyAlignment="1">
      <alignment horizontal="right" vertical="center"/>
    </xf>
    <xf numFmtId="172" fontId="40" fillId="0" borderId="0" xfId="502" applyNumberFormat="1" applyFont="1" applyBorder="1" applyAlignment="1">
      <alignment vertical="center"/>
    </xf>
    <xf numFmtId="0" fontId="43" fillId="0" borderId="0" xfId="495" applyFont="1" applyBorder="1" applyAlignment="1">
      <alignment horizontal="center" vertical="center"/>
    </xf>
    <xf numFmtId="0" fontId="22" fillId="0" borderId="0" xfId="1522" applyFont="1"/>
    <xf numFmtId="0" fontId="29" fillId="0" borderId="0" xfId="0" applyFont="1"/>
    <xf numFmtId="0" fontId="40" fillId="30" borderId="1" xfId="495" applyFont="1" applyFill="1" applyBorder="1" applyAlignment="1">
      <alignment horizontal="right" vertical="center"/>
    </xf>
    <xf numFmtId="172" fontId="40" fillId="30" borderId="1" xfId="495" applyNumberFormat="1" applyFont="1" applyFill="1" applyBorder="1" applyAlignment="1">
      <alignment vertical="center"/>
    </xf>
    <xf numFmtId="0" fontId="40" fillId="0" borderId="0" xfId="1522" applyFont="1" applyFill="1" applyBorder="1" applyAlignment="1">
      <alignment horizontal="right" vertical="center"/>
    </xf>
    <xf numFmtId="0" fontId="40" fillId="0" borderId="0" xfId="1522" applyFont="1" applyFill="1" applyBorder="1" applyAlignment="1">
      <alignment horizontal="center" vertical="center"/>
    </xf>
    <xf numFmtId="17" fontId="40" fillId="0" borderId="0" xfId="1522" applyNumberFormat="1" applyFont="1" applyFill="1" applyBorder="1" applyAlignment="1">
      <alignment horizontal="center" vertical="center"/>
    </xf>
    <xf numFmtId="0" fontId="40" fillId="0" borderId="0" xfId="1522" applyFont="1" applyFill="1" applyBorder="1" applyAlignment="1">
      <alignment horizontal="left" vertical="center"/>
    </xf>
    <xf numFmtId="0" fontId="40" fillId="0" borderId="0" xfId="1522" applyFont="1" applyFill="1" applyBorder="1" applyAlignment="1">
      <alignment vertical="center"/>
    </xf>
    <xf numFmtId="0" fontId="37" fillId="0" borderId="0" xfId="1522" applyFont="1" applyFill="1" applyAlignment="1">
      <alignment vertical="center"/>
    </xf>
    <xf numFmtId="0" fontId="41" fillId="0" borderId="0" xfId="502" applyFont="1" applyFill="1" applyBorder="1" applyAlignment="1">
      <alignment horizontal="left" vertical="center" wrapText="1"/>
    </xf>
    <xf numFmtId="0" fontId="41" fillId="0" borderId="0" xfId="502" applyFont="1" applyFill="1" applyBorder="1" applyAlignment="1">
      <alignment horizontal="center" vertical="center" wrapText="1"/>
    </xf>
    <xf numFmtId="0" fontId="40" fillId="0" borderId="0" xfId="502" applyFont="1" applyFill="1" applyBorder="1" applyAlignment="1">
      <alignment vertical="center" wrapText="1"/>
    </xf>
    <xf numFmtId="1" fontId="37" fillId="0" borderId="1" xfId="900" applyNumberFormat="1" applyFont="1" applyFill="1" applyBorder="1" applyAlignment="1">
      <alignment horizontal="center" vertical="center"/>
    </xf>
    <xf numFmtId="2" fontId="42" fillId="0" borderId="0" xfId="1522" applyNumberFormat="1" applyFont="1" applyFill="1" applyAlignment="1">
      <alignment horizontal="center" vertical="center"/>
    </xf>
    <xf numFmtId="4" fontId="54" fillId="0" borderId="0" xfId="2582" applyNumberFormat="1" applyFont="1" applyFill="1" applyAlignment="1">
      <alignment vertical="center"/>
    </xf>
    <xf numFmtId="0" fontId="53" fillId="0" borderId="0" xfId="2582" applyFont="1" applyAlignment="1">
      <alignment vertical="center"/>
    </xf>
    <xf numFmtId="176" fontId="54" fillId="0" borderId="0" xfId="2582" applyNumberFormat="1" applyFont="1" applyFill="1" applyAlignment="1">
      <alignment horizontal="center" vertical="center"/>
    </xf>
    <xf numFmtId="0" fontId="54" fillId="0" borderId="0" xfId="2582" applyFont="1" applyFill="1" applyAlignment="1">
      <alignment vertical="center"/>
    </xf>
    <xf numFmtId="49" fontId="53" fillId="0" borderId="0" xfId="2582" applyNumberFormat="1" applyFont="1" applyFill="1" applyAlignment="1">
      <alignment horizontal="center" vertical="center"/>
    </xf>
    <xf numFmtId="176" fontId="54" fillId="0" borderId="0" xfId="2582" applyNumberFormat="1" applyFont="1" applyFill="1" applyAlignment="1">
      <alignment horizontal="right" vertical="center"/>
    </xf>
    <xf numFmtId="10" fontId="54" fillId="0" borderId="0" xfId="2582" applyNumberFormat="1" applyFont="1" applyFill="1" applyAlignment="1">
      <alignment vertical="center"/>
    </xf>
    <xf numFmtId="4" fontId="50" fillId="0" borderId="0" xfId="2582" applyNumberFormat="1" applyFont="1" applyFill="1" applyAlignment="1">
      <alignment vertical="center"/>
    </xf>
    <xf numFmtId="0" fontId="50" fillId="0" borderId="0" xfId="2582" applyFont="1" applyFill="1" applyAlignment="1">
      <alignment vertical="center"/>
    </xf>
    <xf numFmtId="0" fontId="53" fillId="0" borderId="0" xfId="2582" applyFont="1" applyFill="1" applyAlignment="1">
      <alignment vertical="center"/>
    </xf>
    <xf numFmtId="0" fontId="53" fillId="0" borderId="0" xfId="2582" applyFont="1" applyFill="1" applyAlignment="1">
      <alignment horizontal="center" vertical="center"/>
    </xf>
    <xf numFmtId="0" fontId="23" fillId="0" borderId="10" xfId="1523" applyFont="1" applyFill="1" applyBorder="1" applyAlignment="1" applyProtection="1">
      <alignment horizontal="justify" vertical="center"/>
    </xf>
    <xf numFmtId="2" fontId="61" fillId="0" borderId="10" xfId="1" applyNumberFormat="1" applyFont="1" applyBorder="1" applyAlignment="1" applyProtection="1">
      <alignment horizontal="right" vertical="center" wrapText="1"/>
    </xf>
    <xf numFmtId="2" fontId="61" fillId="0" borderId="10" xfId="1" applyNumberFormat="1" applyFont="1" applyBorder="1" applyAlignment="1" applyProtection="1">
      <alignment horizontal="center" vertical="center" wrapText="1"/>
    </xf>
    <xf numFmtId="4" fontId="34" fillId="0" borderId="10" xfId="1469" applyNumberFormat="1" applyFont="1" applyBorder="1" applyAlignment="1" applyProtection="1">
      <alignment horizontal="center" vertical="center"/>
    </xf>
    <xf numFmtId="0" fontId="37" fillId="30" borderId="1" xfId="502" applyFont="1" applyFill="1" applyBorder="1" applyAlignment="1">
      <alignment horizontal="center" vertical="center"/>
    </xf>
    <xf numFmtId="0" fontId="37" fillId="30" borderId="1" xfId="502" applyFont="1" applyFill="1" applyBorder="1" applyAlignment="1">
      <alignment horizontal="center" vertical="center" wrapText="1"/>
    </xf>
    <xf numFmtId="49" fontId="37" fillId="0" borderId="0" xfId="506" applyNumberFormat="1" applyFont="1" applyBorder="1" applyAlignment="1">
      <alignment horizontal="center" vertical="center"/>
    </xf>
    <xf numFmtId="0" fontId="37" fillId="0" borderId="0" xfId="506" applyFont="1" applyBorder="1" applyAlignment="1">
      <alignment vertical="center"/>
    </xf>
    <xf numFmtId="0" fontId="37" fillId="0" borderId="0" xfId="506" applyFont="1" applyBorder="1" applyAlignment="1">
      <alignment horizontal="center" vertical="center"/>
    </xf>
    <xf numFmtId="2" fontId="37" fillId="0" borderId="0" xfId="506" applyNumberFormat="1" applyFont="1" applyBorder="1" applyAlignment="1">
      <alignment horizontal="center" vertical="center"/>
    </xf>
    <xf numFmtId="2" fontId="37" fillId="0" borderId="0" xfId="506" applyNumberFormat="1" applyFont="1" applyBorder="1" applyAlignment="1">
      <alignment horizontal="right" vertical="center"/>
    </xf>
    <xf numFmtId="4" fontId="37" fillId="0" borderId="0" xfId="506" applyNumberFormat="1" applyFont="1" applyBorder="1" applyAlignment="1">
      <alignment horizontal="right" vertical="center"/>
    </xf>
    <xf numFmtId="0" fontId="42" fillId="0" borderId="0" xfId="498" applyFont="1" applyBorder="1" applyAlignment="1">
      <alignment vertical="center"/>
    </xf>
    <xf numFmtId="0" fontId="40" fillId="30" borderId="1" xfId="506" applyFont="1" applyFill="1" applyBorder="1" applyAlignment="1">
      <alignment horizontal="right" vertical="center"/>
    </xf>
    <xf numFmtId="172" fontId="40" fillId="30" borderId="1" xfId="506" applyNumberFormat="1" applyFont="1" applyFill="1" applyBorder="1" applyAlignment="1">
      <alignment vertical="center"/>
    </xf>
    <xf numFmtId="0" fontId="49" fillId="0" borderId="0" xfId="498" applyFont="1" applyBorder="1" applyAlignment="1">
      <alignment horizontal="center" vertical="center"/>
    </xf>
    <xf numFmtId="0" fontId="43" fillId="0" borderId="0" xfId="498" applyFont="1" applyBorder="1" applyAlignment="1">
      <alignment horizontal="left" vertical="center"/>
    </xf>
    <xf numFmtId="0" fontId="49" fillId="0" borderId="0" xfId="498" applyFont="1" applyBorder="1" applyAlignment="1">
      <alignment vertical="center"/>
    </xf>
    <xf numFmtId="0" fontId="42" fillId="0" borderId="0" xfId="555" applyFont="1" applyBorder="1" applyAlignment="1">
      <alignment vertical="center"/>
    </xf>
    <xf numFmtId="0" fontId="42" fillId="0" borderId="0" xfId="506" applyFont="1" applyBorder="1" applyAlignment="1">
      <alignment horizontal="left" vertical="center"/>
    </xf>
    <xf numFmtId="0" fontId="40" fillId="0" borderId="0" xfId="506" applyFont="1" applyBorder="1" applyAlignment="1">
      <alignment horizontal="right" vertical="center"/>
    </xf>
    <xf numFmtId="172" fontId="40" fillId="0" borderId="0" xfId="506" applyNumberFormat="1" applyFont="1" applyBorder="1" applyAlignment="1">
      <alignment vertical="center"/>
    </xf>
    <xf numFmtId="0" fontId="43" fillId="0" borderId="0" xfId="498" applyFont="1" applyBorder="1" applyAlignment="1">
      <alignment horizontal="center" vertical="center"/>
    </xf>
    <xf numFmtId="0" fontId="43" fillId="26" borderId="0" xfId="555" applyFont="1" applyFill="1" applyBorder="1" applyAlignment="1">
      <alignment vertical="center"/>
    </xf>
    <xf numFmtId="0" fontId="43" fillId="26" borderId="0" xfId="506" applyFont="1" applyFill="1" applyBorder="1" applyAlignment="1">
      <alignment horizontal="left" vertical="center"/>
    </xf>
    <xf numFmtId="0" fontId="43" fillId="0" borderId="0" xfId="555" applyFont="1" applyBorder="1" applyAlignment="1">
      <alignment vertical="center"/>
    </xf>
    <xf numFmtId="4" fontId="42" fillId="0" borderId="0" xfId="1538" applyNumberFormat="1" applyFont="1" applyBorder="1" applyAlignment="1">
      <alignment horizontal="right" vertical="center" wrapText="1"/>
    </xf>
    <xf numFmtId="0" fontId="43" fillId="0" borderId="0" xfId="506" applyFont="1" applyBorder="1" applyAlignment="1">
      <alignment horizontal="center" vertical="center"/>
    </xf>
    <xf numFmtId="0" fontId="42" fillId="0" borderId="0" xfId="498" applyFont="1" applyBorder="1" applyAlignment="1">
      <alignment horizontal="left" vertical="center"/>
    </xf>
    <xf numFmtId="0" fontId="42" fillId="0" borderId="0" xfId="502" applyFont="1" applyBorder="1" applyAlignment="1">
      <alignment vertical="center"/>
    </xf>
    <xf numFmtId="0" fontId="48" fillId="0" borderId="0" xfId="1538" applyFont="1" applyAlignment="1">
      <alignment horizontal="center" vertical="center"/>
    </xf>
    <xf numFmtId="0" fontId="43" fillId="0" borderId="0" xfId="498" applyFont="1" applyBorder="1" applyAlignment="1">
      <alignment horizontal="right" vertical="center"/>
    </xf>
    <xf numFmtId="2" fontId="42" fillId="0" borderId="0" xfId="555" applyNumberFormat="1" applyFont="1" applyBorder="1" applyAlignment="1">
      <alignment vertical="center"/>
    </xf>
    <xf numFmtId="0" fontId="49" fillId="0" borderId="0" xfId="495" applyFont="1" applyBorder="1" applyAlignment="1">
      <alignment vertical="center"/>
    </xf>
    <xf numFmtId="0" fontId="43" fillId="0" borderId="0" xfId="495" applyFont="1" applyFill="1" applyBorder="1" applyAlignment="1">
      <alignment horizontal="center" vertical="center"/>
    </xf>
    <xf numFmtId="0" fontId="42" fillId="0" borderId="0" xfId="551" applyFont="1" applyFill="1" applyBorder="1" applyAlignment="1">
      <alignment vertical="center"/>
    </xf>
    <xf numFmtId="1" fontId="53" fillId="0" borderId="1" xfId="2584" applyNumberFormat="1" applyFont="1" applyFill="1" applyBorder="1" applyAlignment="1">
      <alignment horizontal="center" vertical="center"/>
    </xf>
    <xf numFmtId="0" fontId="54" fillId="0" borderId="0" xfId="2588" applyFont="1" applyFill="1" applyAlignment="1">
      <alignment vertical="center"/>
    </xf>
    <xf numFmtId="0" fontId="53" fillId="0" borderId="0" xfId="2587" applyFont="1" applyFill="1" applyAlignment="1">
      <alignment horizontal="center" vertical="center"/>
    </xf>
    <xf numFmtId="0" fontId="62" fillId="0" borderId="0" xfId="2587" applyFont="1" applyFill="1" applyAlignment="1">
      <alignment horizontal="right" vertical="center"/>
    </xf>
    <xf numFmtId="176" fontId="62" fillId="0" borderId="0" xfId="2587" applyNumberFormat="1" applyFont="1" applyFill="1" applyAlignment="1">
      <alignment vertical="center"/>
    </xf>
    <xf numFmtId="0" fontId="63" fillId="0" borderId="0" xfId="2588" applyFont="1" applyAlignment="1">
      <alignment vertical="center"/>
    </xf>
    <xf numFmtId="0" fontId="63" fillId="0" borderId="0" xfId="2588" applyFont="1" applyFill="1" applyAlignment="1">
      <alignment horizontal="center" vertical="center"/>
    </xf>
    <xf numFmtId="0" fontId="54" fillId="0" borderId="0" xfId="2588" applyFont="1" applyFill="1" applyAlignment="1">
      <alignment horizontal="left" vertical="center"/>
    </xf>
    <xf numFmtId="0" fontId="54" fillId="0" borderId="0" xfId="2587" applyFont="1" applyFill="1" applyAlignment="1">
      <alignment horizontal="left" vertical="center"/>
    </xf>
    <xf numFmtId="0" fontId="54" fillId="0" borderId="0" xfId="2589" applyFont="1" applyAlignment="1">
      <alignment vertical="center"/>
    </xf>
    <xf numFmtId="0" fontId="54" fillId="0" borderId="0" xfId="2589" applyFont="1" applyFill="1" applyAlignment="1">
      <alignment vertical="center"/>
    </xf>
    <xf numFmtId="0" fontId="50" fillId="0" borderId="0" xfId="2589" applyFont="1" applyFill="1" applyAlignment="1">
      <alignment vertical="center"/>
    </xf>
    <xf numFmtId="0" fontId="50" fillId="0" borderId="0" xfId="2587" applyFont="1" applyFill="1" applyAlignment="1">
      <alignment horizontal="left" vertical="center"/>
    </xf>
    <xf numFmtId="0" fontId="54" fillId="0" borderId="0" xfId="2588" applyFont="1" applyFill="1" applyAlignment="1">
      <alignment horizontal="right" vertical="center"/>
    </xf>
    <xf numFmtId="0" fontId="54" fillId="0" borderId="0" xfId="2589" applyFont="1" applyFill="1" applyAlignment="1">
      <alignment horizontal="right" vertical="center"/>
    </xf>
    <xf numFmtId="0" fontId="51" fillId="0" borderId="0" xfId="2582" applyFont="1"/>
    <xf numFmtId="0" fontId="23" fillId="0" borderId="0" xfId="1523" applyFont="1" applyFill="1" applyProtection="1">
      <protection locked="0"/>
    </xf>
    <xf numFmtId="172" fontId="23" fillId="0" borderId="0" xfId="1523" applyNumberFormat="1" applyFont="1" applyFill="1" applyProtection="1">
      <protection locked="0"/>
    </xf>
    <xf numFmtId="4" fontId="34" fillId="0" borderId="10" xfId="1469" applyNumberFormat="1" applyFont="1" applyFill="1" applyBorder="1" applyAlignment="1" applyProtection="1">
      <alignment horizontal="center" vertical="center"/>
    </xf>
    <xf numFmtId="166" fontId="23" fillId="0" borderId="0" xfId="1538" applyNumberFormat="1" applyFont="1" applyFill="1" applyBorder="1" applyAlignment="1" applyProtection="1">
      <protection locked="0"/>
    </xf>
    <xf numFmtId="4" fontId="23" fillId="0" borderId="0" xfId="1458" applyNumberFormat="1" applyFont="1" applyFill="1" applyProtection="1">
      <protection locked="0"/>
    </xf>
    <xf numFmtId="0" fontId="23" fillId="0" borderId="0" xfId="1523" applyFont="1" applyFill="1" applyAlignment="1" applyProtection="1">
      <alignment vertical="center"/>
      <protection locked="0"/>
    </xf>
    <xf numFmtId="0" fontId="37" fillId="0" borderId="1" xfId="1458" applyFont="1" applyFill="1" applyBorder="1" applyAlignment="1">
      <alignment horizontal="justify" vertical="center" wrapText="1"/>
    </xf>
    <xf numFmtId="0" fontId="37" fillId="0" borderId="1" xfId="551" applyFont="1" applyFill="1" applyBorder="1" applyAlignment="1">
      <alignment horizontal="center" vertical="center"/>
    </xf>
    <xf numFmtId="4" fontId="37" fillId="0" borderId="1" xfId="495" applyNumberFormat="1" applyFont="1" applyFill="1" applyBorder="1" applyAlignment="1">
      <alignment horizontal="center" vertical="center" wrapText="1"/>
    </xf>
    <xf numFmtId="0" fontId="37" fillId="0" borderId="1" xfId="541" applyFont="1" applyFill="1" applyBorder="1" applyAlignment="1">
      <alignment horizontal="center" vertical="center"/>
    </xf>
    <xf numFmtId="4" fontId="37" fillId="0" borderId="1" xfId="551" applyNumberFormat="1" applyFont="1" applyFill="1" applyBorder="1" applyAlignment="1">
      <alignment horizontal="center" vertical="center"/>
    </xf>
    <xf numFmtId="0" fontId="53" fillId="0" borderId="1" xfId="2585" applyFont="1" applyFill="1" applyBorder="1" applyAlignment="1">
      <alignment horizontal="justify" vertical="center" wrapText="1"/>
    </xf>
    <xf numFmtId="4" fontId="53" fillId="0" borderId="1" xfId="2587" applyNumberFormat="1" applyFont="1" applyFill="1" applyBorder="1" applyAlignment="1">
      <alignment horizontal="center" vertical="center"/>
    </xf>
    <xf numFmtId="0" fontId="53" fillId="0" borderId="1" xfId="2587" applyFont="1" applyFill="1" applyBorder="1" applyAlignment="1">
      <alignment horizontal="center" vertical="center"/>
    </xf>
    <xf numFmtId="165" fontId="53" fillId="0" borderId="1" xfId="2587" applyNumberFormat="1" applyFont="1" applyFill="1" applyBorder="1" applyAlignment="1">
      <alignment horizontal="center" vertical="center"/>
    </xf>
    <xf numFmtId="44" fontId="53" fillId="0" borderId="34" xfId="2626" applyFont="1" applyFill="1" applyBorder="1" applyAlignment="1">
      <alignment horizontal="right" vertical="center"/>
    </xf>
    <xf numFmtId="171" fontId="53" fillId="0" borderId="33" xfId="2587" applyNumberFormat="1" applyFont="1" applyFill="1" applyBorder="1" applyAlignment="1">
      <alignment horizontal="center" vertical="center"/>
    </xf>
    <xf numFmtId="44" fontId="53" fillId="0" borderId="1" xfId="2626" applyFont="1" applyFill="1" applyBorder="1" applyAlignment="1">
      <alignment horizontal="right" vertical="center"/>
    </xf>
    <xf numFmtId="4" fontId="23" fillId="0" borderId="0" xfId="1523" applyNumberFormat="1" applyFont="1" applyAlignment="1" applyProtection="1">
      <alignment horizontal="center" vertical="center"/>
    </xf>
    <xf numFmtId="44" fontId="32" fillId="0" borderId="10" xfId="2626" applyFont="1" applyBorder="1" applyAlignment="1" applyProtection="1">
      <alignment horizontal="right" vertical="center"/>
    </xf>
    <xf numFmtId="44" fontId="32" fillId="0" borderId="12" xfId="2626" applyFont="1" applyBorder="1" applyAlignment="1" applyProtection="1">
      <alignment horizontal="right" vertical="center"/>
    </xf>
    <xf numFmtId="4" fontId="35" fillId="0" borderId="10" xfId="1458" applyNumberFormat="1" applyFont="1" applyBorder="1" applyAlignment="1" applyProtection="1">
      <alignment horizontal="center" vertical="center"/>
    </xf>
    <xf numFmtId="4" fontId="32" fillId="0" borderId="10" xfId="1458" applyNumberFormat="1" applyFont="1" applyBorder="1" applyAlignment="1" applyProtection="1">
      <alignment vertical="center" wrapText="1"/>
    </xf>
    <xf numFmtId="2" fontId="38" fillId="0" borderId="10" xfId="1458" applyNumberFormat="1" applyFont="1" applyBorder="1" applyAlignment="1" applyProtection="1">
      <alignment horizontal="right" vertical="center" wrapText="1"/>
    </xf>
    <xf numFmtId="1" fontId="23" fillId="0" borderId="10" xfId="1458" applyNumberFormat="1" applyFont="1" applyBorder="1" applyAlignment="1" applyProtection="1">
      <alignment horizontal="center" vertical="center" wrapText="1"/>
    </xf>
    <xf numFmtId="44" fontId="32" fillId="0" borderId="10" xfId="2626" applyFont="1" applyBorder="1" applyAlignment="1" applyProtection="1">
      <alignment horizontal="right" vertical="center" wrapText="1"/>
    </xf>
    <xf numFmtId="10" fontId="23" fillId="0" borderId="12" xfId="1458" applyNumberFormat="1" applyFont="1" applyBorder="1" applyAlignment="1" applyProtection="1">
      <alignment horizontal="right" vertical="center"/>
    </xf>
    <xf numFmtId="4" fontId="32" fillId="0" borderId="10" xfId="1523" applyNumberFormat="1" applyFont="1" applyBorder="1" applyAlignment="1" applyProtection="1">
      <alignment vertical="center" wrapText="1"/>
    </xf>
    <xf numFmtId="4" fontId="32" fillId="0" borderId="10" xfId="1523" applyNumberFormat="1" applyFont="1" applyBorder="1" applyAlignment="1" applyProtection="1">
      <alignment horizontal="right" vertical="center" wrapText="1"/>
    </xf>
    <xf numFmtId="2" fontId="38" fillId="0" borderId="10" xfId="1523" applyNumberFormat="1" applyFont="1" applyBorder="1" applyAlignment="1" applyProtection="1">
      <alignment horizontal="right" vertical="center" wrapText="1"/>
    </xf>
    <xf numFmtId="44" fontId="23" fillId="0" borderId="12" xfId="2626" applyFont="1" applyBorder="1" applyAlignment="1" applyProtection="1">
      <alignment horizontal="right" vertical="center" wrapText="1"/>
    </xf>
    <xf numFmtId="10" fontId="23" fillId="0" borderId="12" xfId="1458" applyNumberFormat="1" applyFont="1" applyFill="1" applyBorder="1" applyAlignment="1" applyProtection="1">
      <alignment horizontal="right" vertical="center"/>
    </xf>
    <xf numFmtId="4" fontId="23" fillId="0" borderId="10" xfId="1523" applyNumberFormat="1" applyFont="1" applyBorder="1" applyAlignment="1" applyProtection="1">
      <alignment vertical="center" wrapText="1"/>
    </xf>
    <xf numFmtId="4" fontId="23" fillId="0" borderId="10" xfId="1523" applyNumberFormat="1" applyFont="1" applyBorder="1" applyAlignment="1" applyProtection="1">
      <alignment horizontal="right" vertical="center" wrapText="1"/>
    </xf>
    <xf numFmtId="0" fontId="23" fillId="0" borderId="0" xfId="1523" applyFont="1" applyBorder="1" applyAlignment="1" applyProtection="1">
      <alignment horizontal="center"/>
    </xf>
    <xf numFmtId="49" fontId="39" fillId="0" borderId="10" xfId="1458" applyNumberFormat="1" applyFont="1" applyFill="1" applyBorder="1" applyAlignment="1" applyProtection="1">
      <alignment horizontal="right" vertical="center" wrapText="1"/>
    </xf>
    <xf numFmtId="49" fontId="39" fillId="0" borderId="10" xfId="1458" applyNumberFormat="1" applyFont="1" applyBorder="1" applyAlignment="1" applyProtection="1">
      <alignment horizontal="right" vertical="center" wrapText="1"/>
    </xf>
    <xf numFmtId="2" fontId="39" fillId="0" borderId="10" xfId="1458" applyNumberFormat="1" applyFont="1" applyFill="1" applyBorder="1" applyAlignment="1" applyProtection="1">
      <alignment horizontal="right" vertical="center" wrapText="1"/>
    </xf>
    <xf numFmtId="44" fontId="23" fillId="0" borderId="12" xfId="2626" applyFont="1" applyBorder="1" applyProtection="1"/>
    <xf numFmtId="0" fontId="39" fillId="0" borderId="10" xfId="1458" applyFont="1" applyBorder="1" applyAlignment="1" applyProtection="1">
      <alignment horizontal="right" vertical="center" wrapText="1"/>
    </xf>
    <xf numFmtId="0" fontId="37" fillId="0" borderId="0" xfId="1523" applyFont="1" applyAlignment="1" applyProtection="1">
      <alignment vertical="center"/>
    </xf>
    <xf numFmtId="44" fontId="23" fillId="0" borderId="10" xfId="2626" applyFont="1" applyBorder="1" applyProtection="1"/>
    <xf numFmtId="44" fontId="23" fillId="0" borderId="10" xfId="2626" applyFont="1" applyBorder="1" applyAlignment="1" applyProtection="1">
      <alignment horizontal="right" vertical="center" wrapText="1"/>
    </xf>
    <xf numFmtId="44" fontId="23" fillId="0" borderId="10" xfId="2626" applyFont="1" applyBorder="1" applyAlignment="1" applyProtection="1">
      <alignment horizontal="right" vertical="center"/>
    </xf>
    <xf numFmtId="49" fontId="39" fillId="0" borderId="10" xfId="1538" applyNumberFormat="1" applyFont="1" applyBorder="1" applyAlignment="1" applyProtection="1">
      <alignment horizontal="center" vertical="center"/>
    </xf>
    <xf numFmtId="0" fontId="32" fillId="0" borderId="10" xfId="1458" applyFont="1" applyFill="1" applyBorder="1" applyAlignment="1" applyProtection="1">
      <alignment horizontal="justify" vertical="center"/>
    </xf>
    <xf numFmtId="4" fontId="34" fillId="0" borderId="10" xfId="1523" applyNumberFormat="1" applyFont="1" applyBorder="1" applyAlignment="1" applyProtection="1">
      <alignment horizontal="center" vertical="center"/>
    </xf>
    <xf numFmtId="44" fontId="32" fillId="0" borderId="10" xfId="2626" applyFont="1" applyBorder="1" applyAlignment="1" applyProtection="1">
      <alignment vertical="center"/>
    </xf>
    <xf numFmtId="4" fontId="35" fillId="0" borderId="10" xfId="1523" applyNumberFormat="1" applyFont="1" applyBorder="1" applyAlignment="1" applyProtection="1">
      <alignment horizontal="center" vertical="center"/>
    </xf>
    <xf numFmtId="44" fontId="23" fillId="0" borderId="12" xfId="2626" applyFont="1" applyBorder="1" applyAlignment="1" applyProtection="1">
      <alignment vertical="center"/>
    </xf>
    <xf numFmtId="0" fontId="39" fillId="0" borderId="14" xfId="1538" applyNumberFormat="1" applyFont="1" applyFill="1" applyBorder="1" applyAlignment="1" applyProtection="1">
      <alignment horizontal="right" vertical="center" wrapText="1"/>
    </xf>
    <xf numFmtId="0" fontId="39" fillId="0" borderId="11" xfId="1538" applyNumberFormat="1" applyFont="1" applyFill="1" applyBorder="1" applyAlignment="1" applyProtection="1">
      <alignment horizontal="right" vertical="center" wrapText="1"/>
    </xf>
    <xf numFmtId="44" fontId="23" fillId="0" borderId="15" xfId="2626" applyFont="1" applyFill="1" applyBorder="1" applyAlignment="1" applyProtection="1">
      <alignment vertical="center"/>
    </xf>
    <xf numFmtId="49" fontId="23" fillId="0" borderId="10" xfId="1523" applyNumberFormat="1" applyFont="1" applyFill="1" applyBorder="1" applyAlignment="1" applyProtection="1">
      <alignment horizontal="right" vertical="center"/>
    </xf>
    <xf numFmtId="10" fontId="23" fillId="0" borderId="12" xfId="1458" applyNumberFormat="1" applyFont="1" applyFill="1" applyBorder="1" applyAlignment="1" applyProtection="1">
      <alignment vertical="center"/>
    </xf>
    <xf numFmtId="4" fontId="23" fillId="0" borderId="12" xfId="1523" applyNumberFormat="1" applyFont="1" applyFill="1" applyBorder="1" applyAlignment="1" applyProtection="1">
      <alignment vertical="center"/>
    </xf>
    <xf numFmtId="49" fontId="23" fillId="0" borderId="10" xfId="1523" applyNumberFormat="1" applyFont="1" applyFill="1" applyBorder="1" applyAlignment="1" applyProtection="1">
      <alignment horizontal="center" vertical="center"/>
    </xf>
    <xf numFmtId="0" fontId="39" fillId="0" borderId="10" xfId="1458" applyFont="1" applyFill="1" applyBorder="1" applyAlignment="1" applyProtection="1">
      <alignment horizontal="right" vertical="center" wrapText="1"/>
    </xf>
    <xf numFmtId="44" fontId="23" fillId="0" borderId="12" xfId="2626" applyFont="1" applyBorder="1" applyAlignment="1" applyProtection="1">
      <alignment horizontal="right" vertical="center"/>
    </xf>
    <xf numFmtId="44" fontId="23" fillId="0" borderId="10" xfId="2626" applyFont="1" applyBorder="1" applyAlignment="1" applyProtection="1">
      <alignment vertical="center"/>
    </xf>
    <xf numFmtId="4" fontId="34" fillId="0" borderId="10" xfId="1523" applyNumberFormat="1" applyFont="1" applyFill="1" applyBorder="1" applyAlignment="1" applyProtection="1">
      <alignment horizontal="center" vertical="center"/>
    </xf>
    <xf numFmtId="2" fontId="23" fillId="0" borderId="0" xfId="1523" applyNumberFormat="1" applyFont="1" applyAlignment="1" applyProtection="1">
      <alignment vertical="center"/>
    </xf>
    <xf numFmtId="44" fontId="23" fillId="0" borderId="13" xfId="2626" applyFont="1" applyBorder="1" applyAlignment="1" applyProtection="1">
      <alignment vertical="center"/>
    </xf>
    <xf numFmtId="4" fontId="34" fillId="0" borderId="13" xfId="1523" applyNumberFormat="1" applyFont="1" applyBorder="1" applyAlignment="1" applyProtection="1">
      <alignment horizontal="center" vertical="center"/>
    </xf>
    <xf numFmtId="0" fontId="34" fillId="0" borderId="13" xfId="1523" applyFont="1" applyBorder="1" applyAlignment="1" applyProtection="1">
      <alignment horizontal="justify" vertical="center" wrapText="1"/>
    </xf>
    <xf numFmtId="0" fontId="35" fillId="0" borderId="10" xfId="1523" applyFont="1" applyFill="1" applyBorder="1" applyAlignment="1" applyProtection="1">
      <alignment horizontal="center" vertical="center" wrapText="1"/>
    </xf>
    <xf numFmtId="0" fontId="34" fillId="0" borderId="10" xfId="1523" applyFont="1" applyFill="1" applyBorder="1" applyAlignment="1" applyProtection="1">
      <alignment horizontal="justify" vertical="center" wrapText="1"/>
    </xf>
    <xf numFmtId="44" fontId="38" fillId="0" borderId="12" xfId="2626" applyFont="1" applyFill="1" applyBorder="1" applyAlignment="1" applyProtection="1">
      <alignment horizontal="center" vertical="center" wrapText="1"/>
    </xf>
    <xf numFmtId="4" fontId="38" fillId="0" borderId="12" xfId="1458" applyNumberFormat="1" applyFont="1" applyFill="1" applyBorder="1" applyAlignment="1" applyProtection="1">
      <alignment horizontal="center" vertical="center" wrapText="1"/>
    </xf>
    <xf numFmtId="49" fontId="38" fillId="0" borderId="12" xfId="1458" applyNumberFormat="1" applyFont="1" applyFill="1" applyBorder="1" applyAlignment="1" applyProtection="1">
      <alignment horizontal="center" vertical="center" wrapText="1"/>
    </xf>
    <xf numFmtId="0" fontId="38" fillId="0" borderId="12" xfId="1458" applyFont="1" applyFill="1" applyBorder="1" applyAlignment="1" applyProtection="1">
      <alignment horizontal="center" vertical="center" wrapText="1"/>
    </xf>
    <xf numFmtId="49" fontId="38" fillId="27" borderId="16" xfId="1458" applyNumberFormat="1" applyFont="1" applyFill="1" applyBorder="1" applyAlignment="1" applyProtection="1">
      <alignment horizontal="center" vertical="center" wrapText="1"/>
    </xf>
    <xf numFmtId="44" fontId="37" fillId="0" borderId="34" xfId="2626" applyFont="1" applyFill="1" applyBorder="1" applyAlignment="1">
      <alignment horizontal="right" vertical="center"/>
    </xf>
    <xf numFmtId="4" fontId="37" fillId="0" borderId="33" xfId="495" applyNumberFormat="1" applyFont="1" applyFill="1" applyBorder="1" applyAlignment="1">
      <alignment horizontal="center" vertical="center" wrapText="1"/>
    </xf>
    <xf numFmtId="44" fontId="37" fillId="0" borderId="1" xfId="2626" applyFont="1" applyFill="1" applyBorder="1" applyAlignment="1">
      <alignment horizontal="right" vertical="center"/>
    </xf>
    <xf numFmtId="44" fontId="23" fillId="52" borderId="35" xfId="2626" applyFont="1" applyFill="1" applyBorder="1" applyAlignment="1" applyProtection="1">
      <alignment vertical="center"/>
      <protection locked="0"/>
    </xf>
    <xf numFmtId="44" fontId="32" fillId="0" borderId="10" xfId="2626" applyFont="1" applyFill="1" applyBorder="1" applyAlignment="1" applyProtection="1">
      <alignment horizontal="right" vertical="center"/>
    </xf>
    <xf numFmtId="44" fontId="23" fillId="0" borderId="10" xfId="2626" applyFont="1" applyFill="1" applyBorder="1" applyAlignment="1" applyProtection="1">
      <alignment horizontal="right" vertical="center"/>
    </xf>
    <xf numFmtId="44" fontId="32" fillId="0" borderId="12" xfId="2626" applyFont="1" applyFill="1" applyBorder="1" applyAlignment="1" applyProtection="1">
      <alignment horizontal="right" vertical="center"/>
    </xf>
    <xf numFmtId="44" fontId="23" fillId="0" borderId="12" xfId="2626" applyFont="1" applyFill="1" applyBorder="1" applyAlignment="1" applyProtection="1">
      <alignment horizontal="right" vertical="center"/>
    </xf>
    <xf numFmtId="44" fontId="23" fillId="0" borderId="12" xfId="2626" applyFont="1" applyFill="1" applyBorder="1" applyAlignment="1" applyProtection="1">
      <alignment vertical="center"/>
    </xf>
    <xf numFmtId="44" fontId="23" fillId="0" borderId="13" xfId="2626" applyFont="1" applyFill="1" applyBorder="1" applyAlignment="1" applyProtection="1">
      <alignment vertical="center"/>
    </xf>
    <xf numFmtId="0" fontId="23" fillId="0" borderId="17" xfId="1523" applyFont="1" applyBorder="1" applyProtection="1"/>
    <xf numFmtId="0" fontId="23" fillId="0" borderId="0" xfId="1523" applyFont="1" applyBorder="1" applyProtection="1"/>
    <xf numFmtId="44" fontId="32" fillId="0" borderId="10" xfId="2626" applyFont="1" applyFill="1" applyBorder="1" applyAlignment="1" applyProtection="1">
      <alignment horizontal="center" vertical="center" wrapText="1"/>
    </xf>
    <xf numFmtId="44" fontId="23" fillId="0" borderId="10" xfId="2626" applyFont="1" applyFill="1" applyBorder="1" applyAlignment="1" applyProtection="1">
      <alignment horizontal="center" vertical="center" wrapText="1"/>
    </xf>
    <xf numFmtId="1" fontId="23" fillId="0" borderId="10" xfId="1523" applyNumberFormat="1" applyFont="1" applyBorder="1" applyAlignment="1" applyProtection="1">
      <alignment horizontal="justify" vertical="center" wrapText="1"/>
    </xf>
    <xf numFmtId="4" fontId="38" fillId="27" borderId="16" xfId="1458" applyNumberFormat="1" applyFont="1" applyFill="1" applyBorder="1" applyAlignment="1" applyProtection="1">
      <alignment horizontal="center" vertical="center" wrapText="1"/>
    </xf>
    <xf numFmtId="0" fontId="38" fillId="27" borderId="16" xfId="1458" applyFont="1" applyFill="1" applyBorder="1" applyAlignment="1" applyProtection="1">
      <alignment horizontal="center" vertical="center" wrapText="1"/>
    </xf>
    <xf numFmtId="0" fontId="38" fillId="27" borderId="1" xfId="1458" applyFont="1" applyFill="1" applyBorder="1" applyAlignment="1" applyProtection="1">
      <alignment horizontal="center" vertical="center" wrapText="1"/>
    </xf>
    <xf numFmtId="0" fontId="29" fillId="0" borderId="0" xfId="0" applyFont="1" applyProtection="1"/>
    <xf numFmtId="44" fontId="23" fillId="0" borderId="13" xfId="2626" applyFont="1" applyBorder="1" applyAlignment="1" applyProtection="1">
      <alignment horizontal="right" vertical="center"/>
    </xf>
    <xf numFmtId="44" fontId="23" fillId="0" borderId="13" xfId="2626" applyFont="1" applyFill="1" applyBorder="1" applyAlignment="1" applyProtection="1">
      <alignment horizontal="right" vertical="center"/>
    </xf>
    <xf numFmtId="44" fontId="32" fillId="0" borderId="10" xfId="2626" applyFont="1" applyFill="1" applyBorder="1" applyAlignment="1" applyProtection="1">
      <alignment horizontal="right" vertical="center" wrapText="1"/>
    </xf>
    <xf numFmtId="44" fontId="23" fillId="0" borderId="10" xfId="2626" applyFont="1" applyFill="1" applyBorder="1" applyAlignment="1" applyProtection="1">
      <alignment horizontal="right" vertical="center" wrapText="1"/>
    </xf>
    <xf numFmtId="172" fontId="64" fillId="44" borderId="0" xfId="1523" applyNumberFormat="1" applyFont="1" applyFill="1" applyProtection="1">
      <protection locked="0"/>
    </xf>
    <xf numFmtId="4" fontId="23" fillId="0" borderId="10" xfId="1469" applyNumberFormat="1" applyFont="1" applyBorder="1" applyAlignment="1" applyProtection="1">
      <alignment horizontal="right" vertical="center"/>
    </xf>
    <xf numFmtId="1" fontId="23" fillId="0" borderId="10" xfId="1523" applyNumberFormat="1" applyFont="1" applyFill="1" applyBorder="1" applyAlignment="1" applyProtection="1">
      <alignment horizontal="center" vertical="center" wrapText="1"/>
    </xf>
    <xf numFmtId="1" fontId="23" fillId="0" borderId="10" xfId="1523" applyNumberFormat="1" applyFont="1" applyFill="1" applyBorder="1" applyAlignment="1" applyProtection="1">
      <alignment horizontal="justify" vertical="center" wrapText="1"/>
    </xf>
    <xf numFmtId="10" fontId="23" fillId="0" borderId="12" xfId="1" applyNumberFormat="1" applyFont="1" applyFill="1" applyBorder="1" applyAlignment="1" applyProtection="1">
      <alignment horizontal="right" vertical="center"/>
    </xf>
    <xf numFmtId="0" fontId="23" fillId="0" borderId="10" xfId="1523" applyFont="1" applyFill="1" applyBorder="1" applyAlignment="1" applyProtection="1">
      <alignment horizontal="justify" vertical="center" wrapText="1"/>
    </xf>
    <xf numFmtId="10" fontId="23" fillId="0" borderId="15" xfId="1" applyNumberFormat="1" applyFont="1" applyFill="1" applyBorder="1" applyAlignment="1" applyProtection="1">
      <alignment horizontal="right" vertical="center"/>
    </xf>
    <xf numFmtId="4" fontId="23" fillId="0" borderId="10" xfId="1469" applyNumberFormat="1" applyFont="1" applyFill="1" applyBorder="1" applyAlignment="1" applyProtection="1">
      <alignment horizontal="right" vertical="center"/>
    </xf>
    <xf numFmtId="4" fontId="23" fillId="0" borderId="0" xfId="1458" applyNumberFormat="1" applyFont="1" applyProtection="1">
      <protection locked="0"/>
    </xf>
    <xf numFmtId="0" fontId="37" fillId="30" borderId="36" xfId="502" applyFont="1" applyFill="1" applyBorder="1" applyAlignment="1">
      <alignment horizontal="center" vertical="center" wrapText="1"/>
    </xf>
    <xf numFmtId="0" fontId="23" fillId="0" borderId="0" xfId="1458" applyFont="1" applyAlignment="1" applyProtection="1">
      <alignment vertical="center"/>
    </xf>
    <xf numFmtId="0" fontId="23" fillId="0" borderId="0" xfId="1523" applyFont="1" applyProtection="1"/>
    <xf numFmtId="0" fontId="23" fillId="0" borderId="0" xfId="1523" applyFont="1" applyAlignment="1" applyProtection="1">
      <alignment horizontal="justify" vertical="center"/>
    </xf>
    <xf numFmtId="4" fontId="23" fillId="0" borderId="0" xfId="1523" applyNumberFormat="1" applyFont="1" applyAlignment="1" applyProtection="1">
      <alignment vertical="center"/>
    </xf>
    <xf numFmtId="0" fontId="23" fillId="0" borderId="0" xfId="1523" applyFont="1" applyAlignment="1" applyProtection="1">
      <alignment vertical="center"/>
    </xf>
    <xf numFmtId="0" fontId="23" fillId="0" borderId="0" xfId="1523" applyFont="1" applyAlignment="1" applyProtection="1">
      <alignment horizontal="center" vertical="center"/>
    </xf>
    <xf numFmtId="0" fontId="23" fillId="0" borderId="10" xfId="1523" applyFont="1" applyFill="1" applyBorder="1" applyAlignment="1" applyProtection="1">
      <alignment horizontal="center" vertical="center" wrapText="1"/>
    </xf>
    <xf numFmtId="4" fontId="23" fillId="0" borderId="10" xfId="1523" applyNumberFormat="1" applyFont="1" applyFill="1" applyBorder="1" applyAlignment="1" applyProtection="1">
      <alignment horizontal="center" vertical="center" wrapText="1"/>
    </xf>
    <xf numFmtId="166" fontId="23" fillId="0" borderId="10" xfId="1538" applyNumberFormat="1" applyFont="1" applyBorder="1" applyAlignment="1" applyProtection="1">
      <alignment horizontal="right" vertical="center" wrapText="1"/>
    </xf>
    <xf numFmtId="1" fontId="32" fillId="0" borderId="10" xfId="1523" applyNumberFormat="1" applyFont="1" applyFill="1" applyBorder="1" applyAlignment="1" applyProtection="1">
      <alignment horizontal="center" vertical="center" wrapText="1"/>
    </xf>
    <xf numFmtId="0" fontId="32" fillId="0" borderId="10" xfId="1523" applyFont="1" applyFill="1" applyBorder="1" applyAlignment="1" applyProtection="1">
      <alignment horizontal="center" vertical="center" wrapText="1"/>
    </xf>
    <xf numFmtId="4" fontId="32" fillId="0" borderId="10" xfId="1523" applyNumberFormat="1" applyFont="1" applyFill="1" applyBorder="1" applyAlignment="1" applyProtection="1">
      <alignment horizontal="center" vertical="center" wrapText="1"/>
    </xf>
    <xf numFmtId="1" fontId="23" fillId="0" borderId="13" xfId="1523" applyNumberFormat="1" applyFont="1" applyFill="1" applyBorder="1" applyAlignment="1" applyProtection="1">
      <alignment horizontal="center" vertical="center"/>
    </xf>
    <xf numFmtId="0" fontId="23" fillId="0" borderId="13" xfId="1523" applyFont="1" applyFill="1" applyBorder="1" applyAlignment="1" applyProtection="1">
      <alignment horizontal="justify" vertical="center" wrapText="1"/>
    </xf>
    <xf numFmtId="0" fontId="23" fillId="0" borderId="13" xfId="1523" applyFont="1" applyFill="1" applyBorder="1" applyAlignment="1" applyProtection="1">
      <alignment horizontal="center" vertical="center"/>
    </xf>
    <xf numFmtId="4" fontId="23" fillId="0" borderId="13" xfId="1523" applyNumberFormat="1" applyFont="1" applyFill="1" applyBorder="1" applyAlignment="1" applyProtection="1">
      <alignment vertical="center"/>
    </xf>
    <xf numFmtId="0" fontId="23" fillId="0" borderId="0" xfId="1458" applyFont="1" applyProtection="1"/>
    <xf numFmtId="1" fontId="32" fillId="0" borderId="10" xfId="1523" applyNumberFormat="1" applyFont="1" applyFill="1" applyBorder="1" applyAlignment="1" applyProtection="1">
      <alignment horizontal="center" vertical="center"/>
    </xf>
    <xf numFmtId="0" fontId="32" fillId="0" borderId="10" xfId="1523" applyFont="1" applyFill="1" applyBorder="1" applyAlignment="1" applyProtection="1">
      <alignment horizontal="justify" vertical="center" wrapText="1"/>
    </xf>
    <xf numFmtId="0" fontId="23" fillId="0" borderId="10" xfId="1458" applyFont="1" applyFill="1" applyBorder="1" applyAlignment="1" applyProtection="1">
      <alignment horizontal="center" vertical="center"/>
    </xf>
    <xf numFmtId="4" fontId="23" fillId="0" borderId="10" xfId="1458" applyNumberFormat="1" applyFont="1" applyFill="1" applyBorder="1" applyAlignment="1" applyProtection="1">
      <alignment vertical="center"/>
    </xf>
    <xf numFmtId="4" fontId="23" fillId="0" borderId="12" xfId="1458" applyNumberFormat="1" applyFont="1" applyFill="1" applyBorder="1" applyAlignment="1" applyProtection="1">
      <alignment vertical="center"/>
    </xf>
    <xf numFmtId="1" fontId="23" fillId="0" borderId="10" xfId="1458" applyNumberFormat="1" applyFont="1" applyFill="1" applyBorder="1" applyAlignment="1" applyProtection="1">
      <alignment horizontal="center" vertical="center"/>
    </xf>
    <xf numFmtId="0" fontId="23" fillId="0" borderId="10" xfId="1458" applyFont="1" applyFill="1" applyBorder="1" applyAlignment="1" applyProtection="1">
      <alignment horizontal="justify" vertical="center" wrapText="1"/>
    </xf>
    <xf numFmtId="4" fontId="23" fillId="0" borderId="10" xfId="1458" applyNumberFormat="1" applyFont="1" applyFill="1" applyBorder="1" applyAlignment="1" applyProtection="1">
      <alignment horizontal="center" vertical="center"/>
    </xf>
    <xf numFmtId="4" fontId="23" fillId="0" borderId="11" xfId="1523" applyNumberFormat="1" applyFont="1" applyFill="1" applyBorder="1" applyAlignment="1" applyProtection="1">
      <alignment vertical="center"/>
    </xf>
    <xf numFmtId="0" fontId="23" fillId="0" borderId="10" xfId="1458" applyFont="1" applyFill="1" applyBorder="1" applyAlignment="1" applyProtection="1">
      <alignment horizontal="justify" vertical="center"/>
    </xf>
    <xf numFmtId="0" fontId="32" fillId="0" borderId="10" xfId="1458" applyFont="1" applyFill="1" applyBorder="1" applyAlignment="1" applyProtection="1">
      <alignment horizontal="center" vertical="center"/>
    </xf>
    <xf numFmtId="4" fontId="32" fillId="0" borderId="10" xfId="1458" applyNumberFormat="1" applyFont="1" applyFill="1" applyBorder="1" applyAlignment="1" applyProtection="1">
      <alignment vertical="center"/>
    </xf>
    <xf numFmtId="4" fontId="32" fillId="0" borderId="12" xfId="1458" applyNumberFormat="1" applyFont="1" applyFill="1" applyBorder="1" applyAlignment="1" applyProtection="1">
      <alignment vertical="center"/>
    </xf>
    <xf numFmtId="1" fontId="23" fillId="0" borderId="10" xfId="1523" applyNumberFormat="1" applyFont="1" applyFill="1" applyBorder="1" applyAlignment="1" applyProtection="1">
      <alignment horizontal="center" vertical="center"/>
    </xf>
    <xf numFmtId="0" fontId="32" fillId="0" borderId="10" xfId="1523" applyFont="1" applyFill="1" applyBorder="1" applyAlignment="1" applyProtection="1">
      <alignment horizontal="center" vertical="center"/>
    </xf>
    <xf numFmtId="0" fontId="23" fillId="0" borderId="10" xfId="1523" applyFont="1" applyFill="1" applyBorder="1" applyAlignment="1" applyProtection="1">
      <alignment vertical="center"/>
    </xf>
    <xf numFmtId="4" fontId="23" fillId="0" borderId="10" xfId="1523" applyNumberFormat="1" applyFont="1" applyFill="1" applyBorder="1" applyAlignment="1" applyProtection="1">
      <alignment horizontal="right" vertical="center"/>
    </xf>
    <xf numFmtId="0" fontId="23" fillId="0" borderId="13" xfId="1523" applyFont="1" applyFill="1" applyBorder="1" applyAlignment="1" applyProtection="1">
      <alignment horizontal="justify" vertical="center"/>
    </xf>
    <xf numFmtId="0" fontId="23" fillId="0" borderId="13" xfId="1523" applyFont="1" applyBorder="1" applyAlignment="1" applyProtection="1">
      <alignment vertical="center"/>
    </xf>
    <xf numFmtId="4" fontId="23" fillId="0" borderId="13" xfId="1523" applyNumberFormat="1" applyFont="1" applyBorder="1" applyAlignment="1" applyProtection="1">
      <alignment vertical="center"/>
    </xf>
    <xf numFmtId="4" fontId="23" fillId="0" borderId="13" xfId="1523" applyNumberFormat="1" applyFont="1" applyBorder="1" applyAlignment="1" applyProtection="1">
      <alignment horizontal="right" vertical="center"/>
    </xf>
    <xf numFmtId="4" fontId="34" fillId="0" borderId="10" xfId="1523" applyNumberFormat="1" applyFont="1" applyFill="1" applyBorder="1" applyAlignment="1" applyProtection="1">
      <alignment horizontal="center" vertical="center" wrapText="1"/>
    </xf>
    <xf numFmtId="1" fontId="23" fillId="0" borderId="10" xfId="1523" applyNumberFormat="1" applyFont="1" applyBorder="1" applyAlignment="1" applyProtection="1">
      <alignment horizontal="center" vertical="center" wrapText="1"/>
    </xf>
    <xf numFmtId="0" fontId="23" fillId="0" borderId="10" xfId="1523" applyFont="1" applyBorder="1" applyAlignment="1" applyProtection="1">
      <alignment horizontal="justify" vertical="center" wrapText="1"/>
    </xf>
    <xf numFmtId="0" fontId="23" fillId="0" borderId="10" xfId="1523" applyFont="1" applyBorder="1" applyAlignment="1" applyProtection="1">
      <alignment horizontal="center" vertical="center" wrapText="1"/>
    </xf>
    <xf numFmtId="4" fontId="23" fillId="0" borderId="10" xfId="1523" applyNumberFormat="1" applyFont="1" applyBorder="1" applyAlignment="1" applyProtection="1">
      <alignment horizontal="center" vertical="center" wrapText="1"/>
    </xf>
    <xf numFmtId="4" fontId="35" fillId="0" borderId="10" xfId="1523" applyNumberFormat="1" applyFont="1" applyFill="1" applyBorder="1" applyAlignment="1" applyProtection="1">
      <alignment horizontal="center" vertical="center" wrapText="1"/>
    </xf>
    <xf numFmtId="1" fontId="23" fillId="0" borderId="13" xfId="1523" applyNumberFormat="1" applyFont="1" applyBorder="1" applyAlignment="1" applyProtection="1">
      <alignment horizontal="center" vertical="center"/>
    </xf>
    <xf numFmtId="0" fontId="23" fillId="0" borderId="13" xfId="1523" applyFont="1" applyBorder="1" applyAlignment="1" applyProtection="1">
      <alignment horizontal="justify" vertical="center" wrapText="1"/>
    </xf>
    <xf numFmtId="0" fontId="23" fillId="0" borderId="13" xfId="1523" applyFont="1" applyBorder="1" applyAlignment="1" applyProtection="1">
      <alignment horizontal="center" vertical="center"/>
    </xf>
    <xf numFmtId="0" fontId="38" fillId="0" borderId="10" xfId="1523" applyFont="1" applyBorder="1" applyAlignment="1" applyProtection="1">
      <alignment horizontal="right" vertical="center" wrapText="1"/>
    </xf>
    <xf numFmtId="0" fontId="23" fillId="0" borderId="10" xfId="1523" applyFont="1" applyBorder="1" applyAlignment="1" applyProtection="1">
      <alignment horizontal="center" vertical="center"/>
    </xf>
    <xf numFmtId="4" fontId="23" fillId="0" borderId="10" xfId="1523" applyNumberFormat="1" applyFont="1" applyBorder="1" applyAlignment="1" applyProtection="1">
      <alignment horizontal="right" vertical="center"/>
    </xf>
    <xf numFmtId="1" fontId="23" fillId="0" borderId="11" xfId="1523" applyNumberFormat="1" applyFont="1" applyFill="1" applyBorder="1" applyAlignment="1" applyProtection="1">
      <alignment horizontal="center" vertical="center"/>
    </xf>
    <xf numFmtId="1" fontId="39" fillId="0" borderId="11" xfId="1538" applyNumberFormat="1" applyFont="1" applyFill="1" applyBorder="1" applyAlignment="1" applyProtection="1">
      <alignment horizontal="right" vertical="center" wrapText="1"/>
    </xf>
    <xf numFmtId="1" fontId="34" fillId="0" borderId="11" xfId="1538" applyNumberFormat="1" applyFont="1" applyFill="1" applyBorder="1" applyAlignment="1" applyProtection="1">
      <alignment horizontal="center" vertical="center" wrapText="1"/>
    </xf>
    <xf numFmtId="4" fontId="23" fillId="0" borderId="10" xfId="1523" applyNumberFormat="1" applyFont="1" applyFill="1" applyBorder="1" applyAlignment="1" applyProtection="1">
      <alignment vertical="center"/>
    </xf>
    <xf numFmtId="1" fontId="23" fillId="0" borderId="10" xfId="1523" applyNumberFormat="1" applyFont="1" applyBorder="1" applyAlignment="1" applyProtection="1">
      <alignment horizontal="center" vertical="center"/>
    </xf>
    <xf numFmtId="0" fontId="39" fillId="0" borderId="10" xfId="1523" applyFont="1" applyBorder="1" applyAlignment="1" applyProtection="1">
      <alignment horizontal="right" vertical="center" wrapText="1"/>
    </xf>
    <xf numFmtId="0" fontId="32" fillId="0" borderId="10" xfId="1523" applyFont="1" applyBorder="1" applyAlignment="1" applyProtection="1">
      <alignment horizontal="center" vertical="center"/>
    </xf>
    <xf numFmtId="4" fontId="32" fillId="0" borderId="10" xfId="1523" applyNumberFormat="1" applyFont="1" applyBorder="1" applyAlignment="1" applyProtection="1">
      <alignment horizontal="right" vertical="center"/>
    </xf>
    <xf numFmtId="49" fontId="39" fillId="0" borderId="10" xfId="1523" applyNumberFormat="1" applyFont="1" applyBorder="1" applyAlignment="1" applyProtection="1">
      <alignment horizontal="right" vertical="center"/>
    </xf>
    <xf numFmtId="0" fontId="23" fillId="0" borderId="10" xfId="1458" applyFont="1" applyBorder="1" applyAlignment="1" applyProtection="1">
      <alignment horizontal="center" vertical="center"/>
    </xf>
    <xf numFmtId="4" fontId="23" fillId="0" borderId="10" xfId="1458" applyNumberFormat="1" applyFont="1" applyBorder="1" applyAlignment="1" applyProtection="1">
      <alignment vertical="center"/>
    </xf>
    <xf numFmtId="1" fontId="23" fillId="0" borderId="11" xfId="1458" applyNumberFormat="1" applyFont="1" applyBorder="1" applyAlignment="1" applyProtection="1">
      <alignment horizontal="center" vertical="center"/>
    </xf>
    <xf numFmtId="0" fontId="38" fillId="0" borderId="10" xfId="1458" applyFont="1" applyBorder="1" applyAlignment="1" applyProtection="1">
      <alignment horizontal="center" vertical="center" wrapText="1"/>
    </xf>
    <xf numFmtId="0" fontId="32" fillId="0" borderId="10" xfId="1458" applyFont="1" applyBorder="1" applyAlignment="1" applyProtection="1">
      <alignment horizontal="center" vertical="center"/>
    </xf>
    <xf numFmtId="4" fontId="32" fillId="0" borderId="10" xfId="1458" applyNumberFormat="1" applyFont="1" applyBorder="1" applyAlignment="1" applyProtection="1">
      <alignment vertical="center"/>
    </xf>
    <xf numFmtId="0" fontId="32" fillId="0" borderId="10" xfId="1523" applyFont="1" applyBorder="1" applyAlignment="1" applyProtection="1">
      <alignment horizontal="center" vertical="center" wrapText="1"/>
    </xf>
    <xf numFmtId="0" fontId="38" fillId="0" borderId="10" xfId="1458" applyFont="1" applyFill="1" applyBorder="1" applyAlignment="1" applyProtection="1">
      <alignment horizontal="center" vertical="center" wrapText="1"/>
    </xf>
    <xf numFmtId="0" fontId="38" fillId="0" borderId="10" xfId="1523" applyFont="1" applyBorder="1" applyAlignment="1" applyProtection="1">
      <alignment horizontal="right" vertical="center"/>
    </xf>
    <xf numFmtId="0" fontId="23" fillId="0" borderId="10" xfId="1523" applyFont="1" applyBorder="1" applyAlignment="1" applyProtection="1">
      <alignment vertical="center"/>
    </xf>
    <xf numFmtId="0" fontId="23" fillId="0" borderId="13" xfId="1523" applyFont="1" applyBorder="1" applyAlignment="1" applyProtection="1">
      <alignment horizontal="justify" vertical="center"/>
    </xf>
    <xf numFmtId="0" fontId="39" fillId="0" borderId="13" xfId="1523" applyFont="1" applyBorder="1" applyAlignment="1" applyProtection="1">
      <alignment horizontal="right" vertical="center"/>
    </xf>
    <xf numFmtId="0" fontId="23" fillId="0" borderId="10" xfId="1523" applyFont="1" applyFill="1" applyBorder="1" applyAlignment="1" applyProtection="1">
      <alignment horizontal="center" vertical="center"/>
    </xf>
    <xf numFmtId="0" fontId="38" fillId="0" borderId="10" xfId="1523" applyFont="1" applyFill="1" applyBorder="1" applyAlignment="1" applyProtection="1">
      <alignment horizontal="right" vertical="center" wrapText="1"/>
    </xf>
    <xf numFmtId="1" fontId="23" fillId="0" borderId="14" xfId="1523" applyNumberFormat="1" applyFont="1" applyFill="1" applyBorder="1" applyAlignment="1" applyProtection="1">
      <alignment horizontal="center" vertical="center"/>
    </xf>
    <xf numFmtId="0" fontId="23" fillId="0" borderId="13" xfId="1458" applyFont="1" applyFill="1" applyBorder="1" applyAlignment="1" applyProtection="1">
      <alignment horizontal="justify" vertical="center" wrapText="1"/>
    </xf>
    <xf numFmtId="1" fontId="39" fillId="0" borderId="14" xfId="1538" applyNumberFormat="1" applyFont="1" applyFill="1" applyBorder="1" applyAlignment="1" applyProtection="1">
      <alignment horizontal="right" vertical="center" wrapText="1"/>
    </xf>
    <xf numFmtId="1" fontId="34" fillId="0" borderId="14" xfId="1538" applyNumberFormat="1" applyFont="1" applyFill="1" applyBorder="1" applyAlignment="1" applyProtection="1">
      <alignment horizontal="center" vertical="center" wrapText="1"/>
    </xf>
    <xf numFmtId="4" fontId="23" fillId="0" borderId="13" xfId="1458" applyNumberFormat="1" applyFont="1" applyFill="1" applyBorder="1" applyAlignment="1" applyProtection="1">
      <alignment horizontal="center" vertical="center"/>
    </xf>
    <xf numFmtId="4" fontId="32" fillId="0" borderId="12" xfId="1458" applyNumberFormat="1" applyFont="1" applyBorder="1" applyAlignment="1" applyProtection="1">
      <alignment vertical="center"/>
    </xf>
    <xf numFmtId="4" fontId="23" fillId="0" borderId="12" xfId="1458" applyNumberFormat="1" applyFont="1" applyBorder="1" applyAlignment="1" applyProtection="1">
      <alignment vertical="center"/>
    </xf>
    <xf numFmtId="0" fontId="23" fillId="0" borderId="13" xfId="1523" applyFont="1" applyFill="1" applyBorder="1" applyAlignment="1" applyProtection="1">
      <alignment vertical="center"/>
    </xf>
    <xf numFmtId="4" fontId="23" fillId="0" borderId="13" xfId="1523" applyNumberFormat="1" applyFont="1" applyFill="1" applyBorder="1" applyAlignment="1" applyProtection="1">
      <alignment horizontal="right" vertical="center"/>
    </xf>
    <xf numFmtId="0" fontId="32" fillId="0" borderId="10" xfId="1458" applyFont="1" applyBorder="1" applyAlignment="1" applyProtection="1">
      <alignment horizontal="center" vertical="center" wrapText="1"/>
    </xf>
    <xf numFmtId="1" fontId="23" fillId="0" borderId="10" xfId="1523" applyNumberFormat="1" applyFont="1" applyFill="1" applyBorder="1" applyAlignment="1" applyProtection="1">
      <alignment horizontal="center" vertical="center" wrapText="1"/>
    </xf>
    <xf numFmtId="0" fontId="29" fillId="0" borderId="0" xfId="0" applyFont="1" applyProtection="1">
      <protection locked="0"/>
    </xf>
    <xf numFmtId="0" fontId="28" fillId="0" borderId="0" xfId="1538" applyFont="1" applyAlignment="1" applyProtection="1">
      <alignment horizontal="justify" vertical="center"/>
      <protection locked="0"/>
    </xf>
    <xf numFmtId="0" fontId="29" fillId="0" borderId="0" xfId="1538" applyFont="1" applyProtection="1">
      <protection locked="0"/>
    </xf>
    <xf numFmtId="0" fontId="30" fillId="0" borderId="0" xfId="1538" applyFont="1" applyAlignment="1" applyProtection="1">
      <alignment horizontal="justify" vertical="center"/>
      <protection locked="0"/>
    </xf>
    <xf numFmtId="0" fontId="31" fillId="0" borderId="0" xfId="1538" applyFont="1" applyAlignment="1" applyProtection="1">
      <alignment horizontal="center" vertical="center"/>
      <protection locked="0"/>
    </xf>
    <xf numFmtId="2" fontId="23" fillId="0" borderId="17" xfId="1523" applyNumberFormat="1" applyFont="1" applyBorder="1" applyProtection="1">
      <protection locked="0"/>
    </xf>
    <xf numFmtId="1" fontId="23" fillId="0" borderId="10" xfId="1458" applyNumberFormat="1" applyFont="1" applyBorder="1" applyAlignment="1" applyProtection="1">
      <alignment horizontal="center" vertical="center"/>
    </xf>
    <xf numFmtId="0" fontId="23" fillId="0" borderId="10" xfId="1458" applyFont="1" applyBorder="1" applyAlignment="1" applyProtection="1">
      <alignment horizontal="justify" vertical="center"/>
    </xf>
    <xf numFmtId="2" fontId="23" fillId="0" borderId="0" xfId="1523" applyNumberFormat="1" applyFont="1" applyProtection="1">
      <protection locked="0"/>
    </xf>
    <xf numFmtId="1" fontId="23" fillId="0" borderId="9" xfId="1523" applyNumberFormat="1" applyFont="1" applyBorder="1" applyAlignment="1" applyProtection="1">
      <alignment horizontal="center" vertical="center" wrapText="1"/>
    </xf>
    <xf numFmtId="0" fontId="23" fillId="0" borderId="9" xfId="1523" applyFont="1" applyBorder="1" applyAlignment="1" applyProtection="1">
      <alignment horizontal="left" vertical="center" wrapText="1"/>
    </xf>
    <xf numFmtId="0" fontId="23" fillId="0" borderId="9" xfId="1523" applyFont="1" applyBorder="1" applyAlignment="1" applyProtection="1">
      <alignment horizontal="justify" vertical="center" wrapText="1"/>
    </xf>
    <xf numFmtId="0" fontId="23" fillId="0" borderId="9" xfId="1523" applyFont="1" applyBorder="1" applyAlignment="1" applyProtection="1">
      <alignment horizontal="center" vertical="center" wrapText="1"/>
    </xf>
    <xf numFmtId="4" fontId="23" fillId="0" borderId="9" xfId="1523" applyNumberFormat="1" applyFont="1" applyBorder="1" applyAlignment="1" applyProtection="1">
      <alignment horizontal="center" vertical="center" wrapText="1"/>
    </xf>
    <xf numFmtId="166" fontId="23" fillId="0" borderId="9" xfId="1538" applyNumberFormat="1" applyFont="1" applyBorder="1" applyAlignment="1" applyProtection="1">
      <alignment horizontal="right" vertical="center" wrapText="1"/>
    </xf>
    <xf numFmtId="44" fontId="23" fillId="0" borderId="10" xfId="2626" applyFont="1" applyBorder="1" applyAlignment="1" applyProtection="1">
      <alignment horizontal="center" vertical="center" wrapText="1"/>
    </xf>
    <xf numFmtId="1" fontId="23" fillId="0" borderId="10" xfId="1523" applyNumberFormat="1" applyFont="1" applyFill="1" applyBorder="1" applyAlignment="1" applyProtection="1">
      <alignment horizontal="left" vertical="center" wrapText="1"/>
    </xf>
    <xf numFmtId="1" fontId="23" fillId="0" borderId="10" xfId="1523" applyNumberFormat="1" applyFont="1" applyBorder="1" applyAlignment="1" applyProtection="1">
      <alignment horizontal="left" vertical="center" wrapText="1"/>
    </xf>
    <xf numFmtId="1" fontId="32" fillId="0" borderId="10" xfId="1523" applyNumberFormat="1" applyFont="1" applyBorder="1" applyAlignment="1" applyProtection="1">
      <alignment horizontal="center" vertical="center" wrapText="1"/>
    </xf>
    <xf numFmtId="0" fontId="23" fillId="0" borderId="13" xfId="1523" applyFont="1" applyBorder="1" applyAlignment="1" applyProtection="1">
      <alignment horizontal="center" vertical="center" wrapText="1"/>
    </xf>
    <xf numFmtId="0" fontId="35" fillId="0" borderId="10" xfId="1523" applyFont="1" applyBorder="1" applyAlignment="1" applyProtection="1">
      <alignment horizontal="right" vertical="center" wrapText="1"/>
    </xf>
    <xf numFmtId="0" fontId="35" fillId="0" borderId="10" xfId="1523" applyFont="1" applyBorder="1" applyAlignment="1" applyProtection="1">
      <alignment horizontal="center" vertical="center" wrapText="1"/>
    </xf>
    <xf numFmtId="4" fontId="23" fillId="0" borderId="10" xfId="1523" applyNumberFormat="1" applyFont="1" applyBorder="1" applyAlignment="1" applyProtection="1">
      <alignment vertical="center"/>
    </xf>
    <xf numFmtId="1" fontId="34" fillId="0" borderId="11" xfId="1538" applyNumberFormat="1" applyFont="1" applyFill="1" applyBorder="1" applyAlignment="1" applyProtection="1">
      <alignment horizontal="right" vertical="center" wrapText="1"/>
    </xf>
    <xf numFmtId="0" fontId="34" fillId="0" borderId="10" xfId="1458" applyFont="1" applyBorder="1" applyAlignment="1" applyProtection="1">
      <alignment horizontal="right" vertical="center" wrapText="1"/>
    </xf>
    <xf numFmtId="0" fontId="34" fillId="0" borderId="10" xfId="1523" applyFont="1" applyBorder="1" applyAlignment="1" applyProtection="1">
      <alignment horizontal="center" vertical="center" wrapText="1"/>
    </xf>
    <xf numFmtId="49" fontId="34" fillId="0" borderId="10" xfId="1523" applyNumberFormat="1" applyFont="1" applyBorder="1" applyAlignment="1" applyProtection="1">
      <alignment horizontal="center" vertical="center"/>
    </xf>
    <xf numFmtId="0" fontId="34" fillId="0" borderId="10" xfId="1458" applyFont="1" applyFill="1" applyBorder="1" applyAlignment="1" applyProtection="1">
      <alignment horizontal="right" vertical="center" wrapText="1"/>
    </xf>
    <xf numFmtId="0" fontId="34" fillId="0" borderId="10" xfId="1458" applyFont="1" applyFill="1" applyBorder="1" applyAlignment="1" applyProtection="1">
      <alignment horizontal="center" vertical="center" wrapText="1"/>
    </xf>
    <xf numFmtId="0" fontId="23" fillId="0" borderId="10" xfId="1458" applyFont="1" applyBorder="1" applyAlignment="1" applyProtection="1">
      <alignment horizontal="justify" vertical="center" wrapText="1"/>
    </xf>
    <xf numFmtId="0" fontId="23" fillId="0" borderId="10" xfId="1458" applyFont="1" applyBorder="1" applyAlignment="1" applyProtection="1">
      <alignment horizontal="center" vertical="center" wrapText="1"/>
    </xf>
    <xf numFmtId="44" fontId="32" fillId="0" borderId="12" xfId="2626" applyFont="1" applyBorder="1" applyAlignment="1" applyProtection="1">
      <alignment vertical="center"/>
    </xf>
    <xf numFmtId="0" fontId="23" fillId="0" borderId="11" xfId="1538" applyFont="1" applyBorder="1" applyAlignment="1" applyProtection="1">
      <alignment horizontal="center" vertical="center"/>
    </xf>
    <xf numFmtId="0" fontId="23" fillId="0" borderId="10" xfId="1458" applyFont="1" applyBorder="1" applyAlignment="1" applyProtection="1">
      <alignment horizontal="right" vertical="center"/>
    </xf>
    <xf numFmtId="0" fontId="32" fillId="0" borderId="10" xfId="1458" applyFont="1" applyBorder="1" applyAlignment="1" applyProtection="1">
      <alignment horizontal="right" vertical="center"/>
    </xf>
    <xf numFmtId="1" fontId="23" fillId="0" borderId="13" xfId="1458" applyNumberFormat="1" applyFont="1" applyBorder="1" applyAlignment="1" applyProtection="1">
      <alignment horizontal="center" vertical="center"/>
    </xf>
    <xf numFmtId="0" fontId="32" fillId="0" borderId="13" xfId="1523" applyFont="1" applyBorder="1" applyAlignment="1" applyProtection="1">
      <alignment horizontal="center" vertical="center" wrapText="1"/>
    </xf>
    <xf numFmtId="0" fontId="32" fillId="0" borderId="13" xfId="1458" applyFont="1" applyBorder="1" applyAlignment="1" applyProtection="1">
      <alignment horizontal="right" vertical="center"/>
    </xf>
    <xf numFmtId="0" fontId="32" fillId="0" borderId="13" xfId="1458" applyFont="1" applyBorder="1" applyAlignment="1" applyProtection="1">
      <alignment horizontal="center" vertical="center"/>
    </xf>
    <xf numFmtId="4" fontId="32" fillId="0" borderId="13" xfId="1458" applyNumberFormat="1" applyFont="1" applyBorder="1" applyAlignment="1" applyProtection="1">
      <alignment vertical="center"/>
    </xf>
    <xf numFmtId="44" fontId="32" fillId="0" borderId="15" xfId="2626" applyFont="1" applyBorder="1" applyAlignment="1" applyProtection="1">
      <alignment vertical="center"/>
    </xf>
    <xf numFmtId="44" fontId="23" fillId="0" borderId="15" xfId="2626" applyFont="1" applyBorder="1" applyAlignment="1" applyProtection="1">
      <alignment vertical="center"/>
    </xf>
    <xf numFmtId="44" fontId="32" fillId="0" borderId="13" xfId="2626" applyFont="1" applyBorder="1" applyAlignment="1" applyProtection="1">
      <alignment horizontal="right" vertical="center"/>
    </xf>
    <xf numFmtId="0" fontId="34" fillId="0" borderId="10" xfId="1458" applyFont="1" applyBorder="1" applyAlignment="1" applyProtection="1">
      <alignment horizontal="center" vertical="center" wrapText="1"/>
    </xf>
    <xf numFmtId="4" fontId="34" fillId="0" borderId="10" xfId="1458" applyNumberFormat="1" applyFont="1" applyBorder="1" applyAlignment="1" applyProtection="1">
      <alignment horizontal="center" vertical="center"/>
    </xf>
    <xf numFmtId="0" fontId="35" fillId="0" borderId="10" xfId="1458" applyFont="1" applyBorder="1" applyAlignment="1" applyProtection="1">
      <alignment horizontal="center" vertical="center" wrapText="1"/>
    </xf>
    <xf numFmtId="0" fontId="35" fillId="0" borderId="10" xfId="1523" applyFont="1" applyBorder="1" applyAlignment="1" applyProtection="1">
      <alignment horizontal="right" vertical="center"/>
    </xf>
    <xf numFmtId="0" fontId="35" fillId="0" borderId="10" xfId="1523" applyFont="1" applyBorder="1" applyAlignment="1" applyProtection="1">
      <alignment horizontal="center" vertical="center"/>
    </xf>
    <xf numFmtId="0" fontId="34" fillId="0" borderId="13" xfId="1523" applyFont="1" applyBorder="1" applyAlignment="1" applyProtection="1">
      <alignment horizontal="right" vertical="center"/>
    </xf>
    <xf numFmtId="0" fontId="34" fillId="0" borderId="13" xfId="1523" applyFont="1" applyBorder="1" applyAlignment="1" applyProtection="1">
      <alignment horizontal="center" vertical="center"/>
    </xf>
    <xf numFmtId="1" fontId="23" fillId="0" borderId="0" xfId="1523" applyNumberFormat="1" applyFont="1" applyAlignment="1" applyProtection="1">
      <alignment horizontal="center" vertical="center"/>
    </xf>
    <xf numFmtId="0" fontId="23" fillId="0" borderId="0" xfId="1523" applyFont="1" applyAlignment="1" applyProtection="1">
      <alignment horizontal="right" vertical="center"/>
    </xf>
    <xf numFmtId="0" fontId="37" fillId="0" borderId="0" xfId="1522" applyFont="1" applyFill="1" applyAlignment="1" applyProtection="1">
      <alignment vertical="center"/>
      <protection locked="0"/>
    </xf>
    <xf numFmtId="0" fontId="37" fillId="0" borderId="0" xfId="1522" applyFont="1" applyAlignment="1" applyProtection="1">
      <alignment vertical="center"/>
      <protection locked="0"/>
    </xf>
    <xf numFmtId="0" fontId="47" fillId="0" borderId="0" xfId="1538" applyFont="1" applyAlignment="1" applyProtection="1">
      <alignment vertical="center"/>
      <protection locked="0"/>
    </xf>
    <xf numFmtId="0" fontId="48" fillId="0" borderId="0" xfId="1538" applyFont="1" applyFill="1" applyProtection="1">
      <protection locked="0"/>
    </xf>
    <xf numFmtId="49" fontId="37" fillId="0" borderId="0" xfId="1522" applyNumberFormat="1" applyFont="1" applyAlignment="1" applyProtection="1">
      <alignment vertical="center"/>
      <protection locked="0"/>
    </xf>
    <xf numFmtId="49" fontId="22" fillId="0" borderId="0" xfId="1522" applyNumberFormat="1" applyFont="1" applyProtection="1">
      <protection locked="0"/>
    </xf>
    <xf numFmtId="0" fontId="22" fillId="0" borderId="0" xfId="1522" applyFont="1" applyProtection="1">
      <protection locked="0"/>
    </xf>
    <xf numFmtId="0" fontId="37" fillId="0" borderId="0" xfId="1522" applyFont="1" applyFill="1" applyAlignment="1" applyProtection="1">
      <alignment vertical="center"/>
    </xf>
    <xf numFmtId="0" fontId="37" fillId="0" borderId="0" xfId="1522" applyFont="1" applyAlignment="1" applyProtection="1">
      <alignment vertical="center"/>
    </xf>
    <xf numFmtId="0" fontId="40" fillId="0" borderId="0" xfId="1522" applyFont="1" applyFill="1" applyBorder="1" applyAlignment="1" applyProtection="1">
      <alignment horizontal="right" vertical="center"/>
    </xf>
    <xf numFmtId="0" fontId="40" fillId="0" borderId="0" xfId="1522" applyFont="1" applyFill="1" applyBorder="1" applyAlignment="1" applyProtection="1">
      <alignment horizontal="left" vertical="center"/>
    </xf>
    <xf numFmtId="17" fontId="40" fillId="0" borderId="0" xfId="1522" applyNumberFormat="1" applyFont="1" applyFill="1" applyBorder="1" applyAlignment="1" applyProtection="1">
      <alignment horizontal="center" vertical="center"/>
    </xf>
    <xf numFmtId="0" fontId="40" fillId="0" borderId="0" xfId="1522" applyFont="1" applyFill="1" applyBorder="1" applyAlignment="1" applyProtection="1">
      <alignment horizontal="center" vertical="center"/>
    </xf>
    <xf numFmtId="0" fontId="40" fillId="0" borderId="0" xfId="1522" applyFont="1" applyFill="1" applyBorder="1" applyAlignment="1" applyProtection="1">
      <alignment vertical="center"/>
    </xf>
    <xf numFmtId="0" fontId="41" fillId="0" borderId="0" xfId="502" applyFont="1" applyFill="1" applyBorder="1" applyAlignment="1" applyProtection="1">
      <alignment horizontal="left" vertical="center" wrapText="1"/>
    </xf>
    <xf numFmtId="0" fontId="41" fillId="0" borderId="0" xfId="502" applyFont="1" applyFill="1" applyBorder="1" applyAlignment="1" applyProtection="1">
      <alignment horizontal="center" vertical="center" wrapText="1"/>
    </xf>
    <xf numFmtId="0" fontId="40" fillId="0" borderId="0" xfId="502" applyFont="1" applyFill="1" applyBorder="1" applyAlignment="1" applyProtection="1">
      <alignment vertical="center" wrapText="1"/>
    </xf>
    <xf numFmtId="0" fontId="37" fillId="0" borderId="0" xfId="502" applyFont="1" applyBorder="1" applyAlignment="1" applyProtection="1">
      <alignment vertical="center"/>
    </xf>
    <xf numFmtId="0" fontId="37" fillId="0" borderId="0" xfId="502" applyFont="1" applyBorder="1" applyAlignment="1" applyProtection="1">
      <alignment horizontal="center" vertical="center"/>
    </xf>
    <xf numFmtId="0" fontId="37" fillId="30" borderId="1" xfId="502" applyFont="1" applyFill="1" applyBorder="1" applyAlignment="1" applyProtection="1">
      <alignment horizontal="center" vertical="center"/>
    </xf>
    <xf numFmtId="0" fontId="37" fillId="30" borderId="36" xfId="502" applyFont="1" applyFill="1" applyBorder="1" applyAlignment="1" applyProtection="1">
      <alignment horizontal="center" vertical="center" wrapText="1"/>
    </xf>
    <xf numFmtId="0" fontId="37" fillId="30" borderId="1" xfId="502" applyFont="1" applyFill="1" applyBorder="1" applyAlignment="1" applyProtection="1">
      <alignment horizontal="center" vertical="center" wrapText="1"/>
    </xf>
    <xf numFmtId="1" fontId="37" fillId="0" borderId="1" xfId="900" applyNumberFormat="1" applyFont="1" applyFill="1" applyBorder="1" applyAlignment="1" applyProtection="1">
      <alignment horizontal="center" vertical="center"/>
    </xf>
    <xf numFmtId="0" fontId="37" fillId="0" borderId="1" xfId="1458" applyFont="1" applyFill="1" applyBorder="1" applyAlignment="1" applyProtection="1">
      <alignment horizontal="justify" vertical="center" wrapText="1"/>
    </xf>
    <xf numFmtId="0" fontId="37" fillId="0" borderId="1" xfId="551" applyFont="1" applyFill="1" applyBorder="1" applyAlignment="1" applyProtection="1">
      <alignment horizontal="center" vertical="center"/>
    </xf>
    <xf numFmtId="4" fontId="37" fillId="0" borderId="33" xfId="495" applyNumberFormat="1" applyFont="1" applyFill="1" applyBorder="1" applyAlignment="1" applyProtection="1">
      <alignment horizontal="center" vertical="center" wrapText="1"/>
    </xf>
    <xf numFmtId="44" fontId="37" fillId="0" borderId="34" xfId="2626" applyFont="1" applyFill="1" applyBorder="1" applyAlignment="1" applyProtection="1">
      <alignment horizontal="right" vertical="center"/>
    </xf>
    <xf numFmtId="0" fontId="37" fillId="0" borderId="1" xfId="541" applyFont="1" applyFill="1" applyBorder="1" applyAlignment="1" applyProtection="1">
      <alignment horizontal="center" vertical="center"/>
    </xf>
    <xf numFmtId="4" fontId="37" fillId="0" borderId="1" xfId="495" applyNumberFormat="1" applyFont="1" applyFill="1" applyBorder="1" applyAlignment="1" applyProtection="1">
      <alignment horizontal="center" vertical="center" wrapText="1"/>
    </xf>
    <xf numFmtId="44" fontId="37" fillId="0" borderId="1" xfId="2626" applyFont="1" applyFill="1" applyBorder="1" applyAlignment="1" applyProtection="1">
      <alignment horizontal="right" vertical="center"/>
    </xf>
    <xf numFmtId="49" fontId="37" fillId="0" borderId="0" xfId="495" applyNumberFormat="1" applyFont="1" applyBorder="1" applyAlignment="1" applyProtection="1">
      <alignment horizontal="center" vertical="center"/>
    </xf>
    <xf numFmtId="0" fontId="37" fillId="0" borderId="0" xfId="495" applyFont="1" applyBorder="1" applyAlignment="1" applyProtection="1">
      <alignment vertical="center"/>
    </xf>
    <xf numFmtId="0" fontId="37" fillId="0" borderId="0" xfId="495" applyFont="1" applyBorder="1" applyAlignment="1" applyProtection="1">
      <alignment horizontal="center" vertical="center"/>
    </xf>
    <xf numFmtId="2" fontId="37" fillId="0" borderId="0" xfId="495" applyNumberFormat="1" applyFont="1" applyBorder="1" applyAlignment="1" applyProtection="1">
      <alignment horizontal="center" vertical="center"/>
    </xf>
    <xf numFmtId="2" fontId="37" fillId="0" borderId="0" xfId="495" applyNumberFormat="1" applyFont="1" applyBorder="1" applyAlignment="1" applyProtection="1">
      <alignment horizontal="right" vertical="center"/>
    </xf>
    <xf numFmtId="4" fontId="37" fillId="0" borderId="0" xfId="495" applyNumberFormat="1" applyFont="1" applyBorder="1" applyAlignment="1" applyProtection="1">
      <alignment horizontal="right" vertical="center"/>
    </xf>
    <xf numFmtId="0" fontId="40" fillId="30" borderId="1" xfId="495" applyFont="1" applyFill="1" applyBorder="1" applyAlignment="1" applyProtection="1">
      <alignment horizontal="right" vertical="center"/>
    </xf>
    <xf numFmtId="172" fontId="40" fillId="30" borderId="1" xfId="495" applyNumberFormat="1" applyFont="1" applyFill="1" applyBorder="1" applyAlignment="1" applyProtection="1">
      <alignment vertical="center"/>
    </xf>
    <xf numFmtId="0" fontId="40" fillId="0" borderId="0" xfId="495" applyFont="1" applyBorder="1" applyAlignment="1" applyProtection="1">
      <alignment horizontal="right" vertical="center"/>
    </xf>
    <xf numFmtId="172" fontId="40" fillId="0" borderId="0" xfId="502" applyNumberFormat="1" applyFont="1" applyBorder="1" applyAlignment="1" applyProtection="1">
      <alignment vertical="center"/>
    </xf>
    <xf numFmtId="0" fontId="43" fillId="0" borderId="0" xfId="495" applyFont="1" applyBorder="1" applyAlignment="1" applyProtection="1">
      <alignment horizontal="center" vertical="center"/>
    </xf>
    <xf numFmtId="0" fontId="42" fillId="0" borderId="0" xfId="551" applyFont="1" applyBorder="1" applyAlignment="1" applyProtection="1">
      <alignment vertical="center"/>
    </xf>
    <xf numFmtId="2" fontId="42" fillId="0" borderId="0" xfId="1522" applyNumberFormat="1" applyFont="1" applyAlignment="1" applyProtection="1">
      <alignment horizontal="center" vertical="center"/>
    </xf>
    <xf numFmtId="0" fontId="37" fillId="0" borderId="0" xfId="551" applyFont="1" applyBorder="1" applyAlignment="1" applyProtection="1">
      <alignment horizontal="center" vertical="center"/>
    </xf>
    <xf numFmtId="4" fontId="40" fillId="0" borderId="0" xfId="551" applyNumberFormat="1" applyFont="1" applyBorder="1" applyAlignment="1" applyProtection="1">
      <alignment horizontal="center" vertical="center"/>
    </xf>
    <xf numFmtId="172" fontId="40" fillId="0" borderId="0" xfId="317" applyNumberFormat="1" applyFont="1" applyBorder="1" applyAlignment="1" applyProtection="1">
      <alignment horizontal="right" vertical="center"/>
    </xf>
    <xf numFmtId="0" fontId="37" fillId="0" borderId="0" xfId="1522" applyFont="1" applyAlignment="1" applyProtection="1">
      <alignment horizontal="center" vertical="center"/>
    </xf>
    <xf numFmtId="49" fontId="37" fillId="0" borderId="0" xfId="1522" applyNumberFormat="1" applyFont="1" applyAlignment="1" applyProtection="1">
      <alignment horizontal="center" vertical="center"/>
    </xf>
    <xf numFmtId="0" fontId="22" fillId="0" borderId="0" xfId="1522" applyFont="1" applyProtection="1"/>
    <xf numFmtId="44" fontId="37" fillId="52" borderId="35" xfId="2626" applyFont="1" applyFill="1" applyBorder="1" applyAlignment="1" applyProtection="1">
      <alignment horizontal="right" vertical="center"/>
      <protection locked="0"/>
    </xf>
    <xf numFmtId="0" fontId="23" fillId="0" borderId="9" xfId="1523" applyFont="1" applyBorder="1" applyProtection="1"/>
    <xf numFmtId="44" fontId="23" fillId="0" borderId="18" xfId="2626" applyFont="1" applyBorder="1" applyAlignment="1" applyProtection="1">
      <alignment horizontal="center" vertical="center" wrapText="1"/>
    </xf>
    <xf numFmtId="44" fontId="23" fillId="0" borderId="9" xfId="2626" applyFont="1" applyBorder="1" applyAlignment="1" applyProtection="1">
      <alignment horizontal="right" vertical="center" wrapText="1"/>
    </xf>
    <xf numFmtId="0" fontId="23" fillId="0" borderId="10" xfId="1523" applyFont="1" applyFill="1" applyBorder="1" applyProtection="1"/>
    <xf numFmtId="44" fontId="23" fillId="0" borderId="12" xfId="2626" applyFont="1" applyFill="1" applyBorder="1" applyAlignment="1" applyProtection="1">
      <alignment horizontal="center" vertical="center" wrapText="1"/>
    </xf>
    <xf numFmtId="44" fontId="32" fillId="0" borderId="12" xfId="2626" applyFont="1" applyFill="1" applyBorder="1" applyAlignment="1" applyProtection="1">
      <alignment horizontal="center" vertical="center" wrapText="1"/>
    </xf>
    <xf numFmtId="0" fontId="23" fillId="0" borderId="13" xfId="1523" applyFont="1" applyBorder="1" applyProtection="1"/>
    <xf numFmtId="0" fontId="32" fillId="0" borderId="10" xfId="1523" applyFont="1" applyBorder="1" applyAlignment="1" applyProtection="1">
      <alignment horizontal="right" vertical="center" wrapText="1"/>
    </xf>
    <xf numFmtId="4" fontId="23" fillId="0" borderId="12" xfId="1523" applyNumberFormat="1" applyFont="1" applyBorder="1" applyAlignment="1" applyProtection="1">
      <alignment vertical="center"/>
    </xf>
    <xf numFmtId="10" fontId="23" fillId="0" borderId="12" xfId="1458" applyNumberFormat="1" applyFont="1" applyBorder="1" applyAlignment="1" applyProtection="1">
      <alignment vertical="center"/>
    </xf>
    <xf numFmtId="1" fontId="23" fillId="0" borderId="11" xfId="1523" applyNumberFormat="1" applyFont="1" applyBorder="1" applyAlignment="1" applyProtection="1">
      <alignment horizontal="center" vertical="center"/>
    </xf>
    <xf numFmtId="4" fontId="23" fillId="0" borderId="10" xfId="1469" applyNumberFormat="1" applyFont="1" applyBorder="1" applyAlignment="1" applyProtection="1">
      <alignment horizontal="right" vertical="center" wrapText="1"/>
    </xf>
    <xf numFmtId="4" fontId="23" fillId="0" borderId="12" xfId="1458" applyNumberFormat="1" applyFont="1" applyBorder="1" applyAlignment="1" applyProtection="1">
      <alignment vertical="center" wrapText="1"/>
    </xf>
    <xf numFmtId="2" fontId="32" fillId="0" borderId="10" xfId="1523" applyNumberFormat="1" applyFont="1" applyBorder="1" applyAlignment="1" applyProtection="1">
      <alignment horizontal="right" vertical="center" wrapText="1"/>
    </xf>
    <xf numFmtId="2" fontId="32" fillId="0" borderId="10" xfId="1523" applyNumberFormat="1" applyFont="1" applyBorder="1" applyAlignment="1" applyProtection="1">
      <alignment horizontal="center" vertical="center" wrapText="1"/>
    </xf>
    <xf numFmtId="4" fontId="32" fillId="0" borderId="12" xfId="1458" applyNumberFormat="1" applyFont="1" applyBorder="1" applyAlignment="1" applyProtection="1">
      <alignment vertical="center" wrapText="1"/>
    </xf>
    <xf numFmtId="44" fontId="32" fillId="0" borderId="12" xfId="2626" applyFont="1" applyBorder="1" applyAlignment="1" applyProtection="1">
      <alignment horizontal="right" vertical="center" wrapText="1"/>
    </xf>
    <xf numFmtId="2" fontId="32" fillId="0" borderId="10" xfId="1458" applyNumberFormat="1" applyFont="1" applyBorder="1" applyAlignment="1" applyProtection="1">
      <alignment horizontal="right" vertical="center" wrapText="1"/>
    </xf>
    <xf numFmtId="2" fontId="32" fillId="0" borderId="10" xfId="1458" applyNumberFormat="1" applyFont="1" applyBorder="1" applyAlignment="1" applyProtection="1">
      <alignment horizontal="center" vertical="center" wrapText="1"/>
    </xf>
    <xf numFmtId="4" fontId="32" fillId="0" borderId="12" xfId="1458" applyNumberFormat="1" applyFont="1" applyBorder="1" applyAlignment="1" applyProtection="1">
      <alignment horizontal="right" vertical="center" wrapText="1"/>
    </xf>
    <xf numFmtId="2" fontId="23" fillId="0" borderId="10" xfId="1458" applyNumberFormat="1" applyFont="1" applyBorder="1" applyAlignment="1" applyProtection="1">
      <alignment horizontal="right" vertical="center" wrapText="1"/>
    </xf>
    <xf numFmtId="2" fontId="23" fillId="0" borderId="10" xfId="1458" applyNumberFormat="1" applyFont="1" applyBorder="1" applyAlignment="1" applyProtection="1">
      <alignment horizontal="center" vertical="center" wrapText="1"/>
    </xf>
    <xf numFmtId="4" fontId="23" fillId="0" borderId="10" xfId="1458" applyNumberFormat="1" applyFont="1" applyBorder="1" applyAlignment="1" applyProtection="1">
      <alignment vertical="center" wrapText="1"/>
    </xf>
    <xf numFmtId="4" fontId="23" fillId="0" borderId="12" xfId="1458" applyNumberFormat="1" applyFont="1" applyBorder="1" applyAlignment="1" applyProtection="1">
      <alignment horizontal="right" vertical="center" wrapText="1"/>
    </xf>
    <xf numFmtId="0" fontId="32" fillId="0" borderId="10" xfId="1523" applyFont="1" applyBorder="1" applyAlignment="1" applyProtection="1">
      <alignment horizontal="right" vertical="center"/>
    </xf>
    <xf numFmtId="0" fontId="23" fillId="0" borderId="10" xfId="1523" applyFont="1" applyBorder="1" applyProtection="1"/>
    <xf numFmtId="0" fontId="23" fillId="0" borderId="13" xfId="1523" applyFont="1" applyBorder="1" applyAlignment="1" applyProtection="1">
      <alignment horizontal="right" vertical="center"/>
    </xf>
    <xf numFmtId="4" fontId="23" fillId="0" borderId="13" xfId="1458" applyNumberFormat="1" applyFont="1" applyBorder="1" applyAlignment="1" applyProtection="1">
      <alignment vertical="center"/>
    </xf>
    <xf numFmtId="49" fontId="37" fillId="0" borderId="0" xfId="1522" applyNumberFormat="1" applyFont="1" applyFill="1" applyAlignment="1" applyProtection="1">
      <alignment vertical="center"/>
      <protection locked="0"/>
    </xf>
    <xf numFmtId="0" fontId="22" fillId="0" borderId="0" xfId="1522" applyFont="1" applyFill="1" applyProtection="1">
      <protection locked="0"/>
    </xf>
    <xf numFmtId="4" fontId="37" fillId="0" borderId="0" xfId="1522" applyNumberFormat="1" applyFont="1" applyFill="1" applyAlignment="1" applyProtection="1">
      <alignment vertical="center"/>
      <protection locked="0"/>
    </xf>
    <xf numFmtId="0" fontId="22" fillId="0" borderId="0" xfId="1522" applyFont="1" applyFill="1" applyAlignment="1" applyProtection="1">
      <protection locked="0"/>
    </xf>
    <xf numFmtId="49" fontId="44" fillId="0" borderId="0" xfId="1522" applyNumberFormat="1" applyFont="1" applyProtection="1">
      <protection locked="0"/>
    </xf>
    <xf numFmtId="0" fontId="44" fillId="0" borderId="0" xfId="1522" applyFont="1" applyProtection="1">
      <protection locked="0"/>
    </xf>
    <xf numFmtId="49" fontId="37" fillId="0" borderId="0" xfId="1522" applyNumberFormat="1" applyFont="1" applyAlignment="1" applyProtection="1">
      <alignment horizontal="center" vertical="center"/>
      <protection locked="0"/>
    </xf>
    <xf numFmtId="0" fontId="37" fillId="0" borderId="0" xfId="1522" applyFont="1" applyAlignment="1" applyProtection="1">
      <alignment horizontal="center" vertical="center"/>
      <protection locked="0"/>
    </xf>
    <xf numFmtId="49" fontId="37" fillId="0" borderId="0" xfId="506" applyNumberFormat="1" applyFont="1" applyBorder="1" applyAlignment="1" applyProtection="1">
      <alignment horizontal="center" vertical="center"/>
    </xf>
    <xf numFmtId="0" fontId="37" fillId="0" borderId="0" xfId="506" applyFont="1" applyBorder="1" applyAlignment="1" applyProtection="1">
      <alignment vertical="center"/>
    </xf>
    <xf numFmtId="0" fontId="37" fillId="0" borderId="0" xfId="506" applyFont="1" applyBorder="1" applyAlignment="1" applyProtection="1">
      <alignment horizontal="center" vertical="center"/>
    </xf>
    <xf numFmtId="2" fontId="37" fillId="0" borderId="0" xfId="506" applyNumberFormat="1" applyFont="1" applyBorder="1" applyAlignment="1" applyProtection="1">
      <alignment horizontal="center" vertical="center"/>
    </xf>
    <xf numFmtId="2" fontId="37" fillId="0" borderId="0" xfId="506" applyNumberFormat="1" applyFont="1" applyBorder="1" applyAlignment="1" applyProtection="1">
      <alignment horizontal="right" vertical="center"/>
    </xf>
    <xf numFmtId="4" fontId="37" fillId="0" borderId="0" xfId="506" applyNumberFormat="1" applyFont="1" applyBorder="1" applyAlignment="1" applyProtection="1">
      <alignment horizontal="right" vertical="center"/>
    </xf>
    <xf numFmtId="0" fontId="42" fillId="0" borderId="0" xfId="498" applyFont="1" applyBorder="1" applyAlignment="1" applyProtection="1">
      <alignment vertical="center"/>
    </xf>
    <xf numFmtId="0" fontId="40" fillId="30" borderId="1" xfId="506" applyFont="1" applyFill="1" applyBorder="1" applyAlignment="1" applyProtection="1">
      <alignment horizontal="right" vertical="center"/>
    </xf>
    <xf numFmtId="172" fontId="40" fillId="30" borderId="1" xfId="506" applyNumberFormat="1" applyFont="1" applyFill="1" applyBorder="1" applyAlignment="1" applyProtection="1">
      <alignment vertical="center"/>
    </xf>
    <xf numFmtId="0" fontId="49" fillId="0" borderId="0" xfId="498" applyFont="1" applyBorder="1" applyAlignment="1" applyProtection="1">
      <alignment horizontal="center" vertical="center"/>
    </xf>
    <xf numFmtId="0" fontId="43" fillId="0" borderId="0" xfId="498" applyFont="1" applyBorder="1" applyAlignment="1" applyProtection="1">
      <alignment horizontal="left" vertical="center"/>
    </xf>
    <xf numFmtId="0" fontId="43" fillId="0" borderId="0" xfId="498" applyFont="1" applyBorder="1" applyAlignment="1" applyProtection="1">
      <alignment horizontal="right" vertical="center"/>
    </xf>
    <xf numFmtId="0" fontId="49" fillId="0" borderId="0" xfId="498" applyFont="1" applyBorder="1" applyAlignment="1" applyProtection="1">
      <alignment vertical="center"/>
    </xf>
    <xf numFmtId="0" fontId="42" fillId="0" borderId="0" xfId="555" applyFont="1" applyBorder="1" applyAlignment="1" applyProtection="1">
      <alignment vertical="center"/>
    </xf>
    <xf numFmtId="4" fontId="42" fillId="0" borderId="0" xfId="1522" applyNumberFormat="1" applyFont="1" applyAlignment="1" applyProtection="1">
      <alignment vertical="center"/>
    </xf>
    <xf numFmtId="0" fontId="42" fillId="0" borderId="0" xfId="506" applyFont="1" applyBorder="1" applyAlignment="1" applyProtection="1">
      <alignment horizontal="left" vertical="center"/>
    </xf>
    <xf numFmtId="0" fontId="40" fillId="0" borderId="0" xfId="506" applyFont="1" applyBorder="1" applyAlignment="1" applyProtection="1">
      <alignment horizontal="right" vertical="center"/>
    </xf>
    <xf numFmtId="172" fontId="40" fillId="0" borderId="0" xfId="506" applyNumberFormat="1" applyFont="1" applyBorder="1" applyAlignment="1" applyProtection="1">
      <alignment vertical="center"/>
    </xf>
    <xf numFmtId="0" fontId="43" fillId="0" borderId="0" xfId="498" applyFont="1" applyBorder="1" applyAlignment="1" applyProtection="1">
      <alignment horizontal="center" vertical="center"/>
    </xf>
    <xf numFmtId="0" fontId="43" fillId="26" borderId="0" xfId="555" applyFont="1" applyFill="1" applyBorder="1" applyAlignment="1" applyProtection="1">
      <alignment vertical="center"/>
    </xf>
    <xf numFmtId="4" fontId="43" fillId="26" borderId="0" xfId="1522" applyNumberFormat="1" applyFont="1" applyFill="1" applyAlignment="1" applyProtection="1">
      <alignment vertical="center"/>
    </xf>
    <xf numFmtId="0" fontId="43" fillId="26" borderId="0" xfId="506" applyFont="1" applyFill="1" applyBorder="1" applyAlignment="1" applyProtection="1">
      <alignment horizontal="left" vertical="center"/>
    </xf>
    <xf numFmtId="0" fontId="43" fillId="0" borderId="0" xfId="555" applyFont="1" applyBorder="1" applyAlignment="1" applyProtection="1">
      <alignment vertical="center"/>
    </xf>
    <xf numFmtId="4" fontId="43" fillId="0" borderId="0" xfId="1522" applyNumberFormat="1" applyFont="1" applyAlignment="1" applyProtection="1">
      <alignment vertical="center"/>
    </xf>
    <xf numFmtId="0" fontId="43" fillId="0" borderId="0" xfId="506" applyFont="1" applyBorder="1" applyAlignment="1" applyProtection="1">
      <alignment horizontal="left" vertical="center"/>
    </xf>
    <xf numFmtId="49" fontId="37" fillId="0" borderId="0" xfId="1522" applyNumberFormat="1" applyFont="1" applyAlignment="1" applyProtection="1">
      <alignment vertical="center"/>
    </xf>
    <xf numFmtId="4" fontId="42" fillId="0" borderId="0" xfId="1538" applyNumberFormat="1" applyFont="1" applyBorder="1" applyAlignment="1" applyProtection="1">
      <alignment horizontal="right" vertical="center" wrapText="1"/>
    </xf>
    <xf numFmtId="0" fontId="44" fillId="0" borderId="0" xfId="1522" applyFont="1" applyProtection="1"/>
    <xf numFmtId="0" fontId="42" fillId="0" borderId="0" xfId="1522" applyFont="1" applyAlignment="1" applyProtection="1">
      <alignment vertical="center"/>
    </xf>
    <xf numFmtId="0" fontId="42" fillId="0" borderId="0" xfId="1522" applyFont="1" applyAlignment="1" applyProtection="1">
      <alignment horizontal="center" vertical="center"/>
    </xf>
    <xf numFmtId="10" fontId="42" fillId="0" borderId="0" xfId="1522" applyNumberFormat="1" applyFont="1" applyAlignment="1" applyProtection="1">
      <alignment vertical="center"/>
    </xf>
    <xf numFmtId="0" fontId="43" fillId="0" borderId="0" xfId="1522" applyFont="1" applyAlignment="1" applyProtection="1">
      <alignment horizontal="center" vertical="center"/>
    </xf>
    <xf numFmtId="4" fontId="43" fillId="0" borderId="0" xfId="1522" applyNumberFormat="1" applyFont="1" applyAlignment="1" applyProtection="1">
      <alignment horizontal="center" vertical="center"/>
    </xf>
    <xf numFmtId="0" fontId="43" fillId="0" borderId="0" xfId="506" applyFont="1" applyBorder="1" applyAlignment="1" applyProtection="1">
      <alignment horizontal="center" vertical="center"/>
    </xf>
    <xf numFmtId="1" fontId="42" fillId="0" borderId="0" xfId="1522" applyNumberFormat="1" applyFont="1" applyAlignment="1" applyProtection="1">
      <alignment vertical="center"/>
    </xf>
    <xf numFmtId="0" fontId="42" fillId="0" borderId="0" xfId="498" applyFont="1" applyBorder="1" applyAlignment="1" applyProtection="1">
      <alignment horizontal="left" vertical="center"/>
    </xf>
    <xf numFmtId="4" fontId="42" fillId="0" borderId="0" xfId="1522" applyNumberFormat="1" applyFont="1" applyAlignment="1" applyProtection="1">
      <alignment horizontal="center" vertical="center"/>
    </xf>
    <xf numFmtId="3" fontId="42" fillId="0" borderId="0" xfId="1522" applyNumberFormat="1" applyFont="1" applyAlignment="1" applyProtection="1">
      <alignment horizontal="center" vertical="center"/>
    </xf>
    <xf numFmtId="0" fontId="42" fillId="0" borderId="0" xfId="502" applyFont="1" applyBorder="1" applyAlignment="1" applyProtection="1">
      <alignment vertical="center"/>
    </xf>
    <xf numFmtId="0" fontId="48" fillId="0" borderId="0" xfId="1538" applyFont="1" applyAlignment="1" applyProtection="1">
      <alignment horizontal="center" vertical="center"/>
    </xf>
    <xf numFmtId="1" fontId="23" fillId="0" borderId="9" xfId="1523" applyNumberFormat="1" applyFont="1" applyFill="1" applyBorder="1" applyAlignment="1" applyProtection="1">
      <alignment horizontal="center" vertical="center" wrapText="1"/>
    </xf>
    <xf numFmtId="0" fontId="23" fillId="0" borderId="9" xfId="1523" applyFont="1" applyFill="1" applyBorder="1" applyAlignment="1" applyProtection="1">
      <alignment horizontal="left" vertical="center" wrapText="1"/>
    </xf>
    <xf numFmtId="0" fontId="34" fillId="0" borderId="9" xfId="1523" applyFont="1" applyFill="1" applyBorder="1" applyAlignment="1" applyProtection="1">
      <alignment horizontal="justify" vertical="center" wrapText="1"/>
    </xf>
    <xf numFmtId="4" fontId="34" fillId="0" borderId="9" xfId="1523" applyNumberFormat="1" applyFont="1" applyFill="1" applyBorder="1" applyAlignment="1" applyProtection="1">
      <alignment horizontal="center" vertical="center" wrapText="1"/>
    </xf>
    <xf numFmtId="0" fontId="23" fillId="0" borderId="9" xfId="1523" applyFont="1" applyFill="1" applyBorder="1" applyAlignment="1" applyProtection="1">
      <alignment horizontal="center" vertical="center" wrapText="1"/>
    </xf>
    <xf numFmtId="4" fontId="23" fillId="0" borderId="9" xfId="1523" applyNumberFormat="1" applyFont="1" applyFill="1" applyBorder="1" applyAlignment="1" applyProtection="1">
      <alignment horizontal="center" vertical="center" wrapText="1"/>
    </xf>
    <xf numFmtId="166" fontId="23" fillId="0" borderId="9" xfId="1538" applyNumberFormat="1" applyFont="1" applyFill="1" applyBorder="1" applyAlignment="1" applyProtection="1">
      <alignment horizontal="right" vertical="center" wrapText="1"/>
    </xf>
    <xf numFmtId="4" fontId="34" fillId="0" borderId="10" xfId="1458" applyNumberFormat="1" applyFont="1" applyFill="1" applyBorder="1" applyAlignment="1" applyProtection="1">
      <alignment horizontal="center" vertical="center"/>
    </xf>
    <xf numFmtId="1" fontId="23" fillId="0" borderId="11" xfId="1458" applyNumberFormat="1" applyFont="1" applyFill="1" applyBorder="1" applyAlignment="1" applyProtection="1">
      <alignment horizontal="center" vertical="center"/>
    </xf>
    <xf numFmtId="0" fontId="35" fillId="0" borderId="10" xfId="1458" applyFont="1" applyFill="1" applyBorder="1" applyAlignment="1" applyProtection="1">
      <alignment horizontal="center" vertical="center" wrapText="1"/>
    </xf>
    <xf numFmtId="4" fontId="35" fillId="0" borderId="10" xfId="1458" applyNumberFormat="1" applyFont="1" applyFill="1" applyBorder="1" applyAlignment="1" applyProtection="1">
      <alignment horizontal="center" vertical="center"/>
    </xf>
    <xf numFmtId="0" fontId="32" fillId="0" borderId="10" xfId="1458" applyFont="1" applyFill="1" applyBorder="1" applyAlignment="1" applyProtection="1">
      <alignment horizontal="center" vertical="center" wrapText="1"/>
    </xf>
    <xf numFmtId="0" fontId="35" fillId="0" borderId="10" xfId="1458" applyFont="1" applyFill="1" applyBorder="1" applyAlignment="1" applyProtection="1">
      <alignment horizontal="right" vertical="center"/>
    </xf>
    <xf numFmtId="4" fontId="32" fillId="0" borderId="10" xfId="1458" applyNumberFormat="1" applyFont="1" applyFill="1" applyBorder="1" applyAlignment="1" applyProtection="1">
      <alignment horizontal="right" vertical="center"/>
    </xf>
    <xf numFmtId="0" fontId="23" fillId="0" borderId="12" xfId="1458" applyFont="1" applyFill="1" applyBorder="1" applyProtection="1"/>
    <xf numFmtId="0" fontId="35" fillId="0" borderId="10" xfId="1523" applyFont="1" applyFill="1" applyBorder="1" applyAlignment="1" applyProtection="1">
      <alignment horizontal="right" vertical="center"/>
    </xf>
    <xf numFmtId="0" fontId="37" fillId="0" borderId="0" xfId="1522" applyFont="1" applyFill="1" applyAlignment="1" applyProtection="1">
      <alignment vertical="center" wrapText="1"/>
      <protection locked="0"/>
    </xf>
    <xf numFmtId="49" fontId="53" fillId="0" borderId="0" xfId="2582" applyNumberFormat="1" applyFont="1" applyFill="1" applyAlignment="1" applyProtection="1">
      <alignment vertical="center"/>
      <protection locked="0"/>
    </xf>
    <xf numFmtId="4" fontId="53" fillId="0" borderId="0" xfId="2582" applyNumberFormat="1" applyFont="1" applyFill="1" applyAlignment="1" applyProtection="1">
      <alignment vertical="center"/>
      <protection locked="0"/>
    </xf>
    <xf numFmtId="0" fontId="53" fillId="0" borderId="0" xfId="2582" applyFont="1" applyFill="1" applyAlignment="1" applyProtection="1">
      <alignment vertical="center"/>
      <protection locked="0"/>
    </xf>
    <xf numFmtId="49" fontId="53" fillId="0" borderId="0" xfId="2582" applyNumberFormat="1" applyFont="1" applyAlignment="1" applyProtection="1">
      <alignment vertical="center"/>
      <protection locked="0"/>
    </xf>
    <xf numFmtId="0" fontId="53" fillId="0" borderId="0" xfId="2582" applyFont="1" applyAlignment="1" applyProtection="1">
      <alignment vertical="center"/>
      <protection locked="0"/>
    </xf>
    <xf numFmtId="49" fontId="51" fillId="0" borderId="0" xfId="2582" applyNumberFormat="1" applyFont="1" applyProtection="1">
      <protection locked="0"/>
    </xf>
    <xf numFmtId="0" fontId="51" fillId="0" borderId="0" xfId="2582" applyFont="1" applyProtection="1">
      <protection locked="0"/>
    </xf>
    <xf numFmtId="44" fontId="53" fillId="52" borderId="35" xfId="2626" applyFont="1" applyFill="1" applyBorder="1" applyAlignment="1" applyProtection="1">
      <alignment horizontal="right" vertical="center"/>
      <protection locked="0"/>
    </xf>
    <xf numFmtId="44" fontId="37" fillId="52" borderId="38" xfId="2626" applyFont="1" applyFill="1" applyBorder="1" applyAlignment="1" applyProtection="1">
      <alignment horizontal="right" vertical="center"/>
      <protection locked="0"/>
    </xf>
    <xf numFmtId="0" fontId="49" fillId="0" borderId="0" xfId="495" applyFont="1" applyBorder="1" applyAlignment="1" applyProtection="1">
      <alignment vertical="center"/>
    </xf>
    <xf numFmtId="44" fontId="37" fillId="52" borderId="37" xfId="2626" applyFont="1" applyFill="1" applyBorder="1" applyAlignment="1" applyProtection="1">
      <alignment horizontal="right" vertical="center"/>
      <protection locked="0"/>
    </xf>
    <xf numFmtId="0" fontId="23" fillId="0" borderId="0" xfId="1458" applyFont="1" applyFill="1" applyProtection="1">
      <protection locked="0"/>
    </xf>
    <xf numFmtId="44" fontId="23" fillId="0" borderId="9" xfId="2626" applyFont="1" applyBorder="1" applyAlignment="1" applyProtection="1">
      <alignment horizontal="center" vertical="center" wrapText="1"/>
    </xf>
    <xf numFmtId="0" fontId="23" fillId="0" borderId="0" xfId="1458" applyFont="1" applyFill="1" applyProtection="1"/>
    <xf numFmtId="0" fontId="23" fillId="0" borderId="10" xfId="1458" applyFont="1" applyFill="1" applyBorder="1" applyAlignment="1" applyProtection="1">
      <alignment horizontal="right" vertical="center"/>
    </xf>
    <xf numFmtId="0" fontId="32" fillId="0" borderId="10" xfId="1458" applyFont="1" applyFill="1" applyBorder="1" applyAlignment="1" applyProtection="1">
      <alignment horizontal="right" vertical="center"/>
    </xf>
    <xf numFmtId="0" fontId="32" fillId="0" borderId="13" xfId="1523" applyFont="1" applyFill="1" applyBorder="1" applyAlignment="1" applyProtection="1">
      <alignment horizontal="center" vertical="center" wrapText="1"/>
    </xf>
    <xf numFmtId="0" fontId="32" fillId="0" borderId="13" xfId="1458" applyFont="1" applyFill="1" applyBorder="1" applyAlignment="1" applyProtection="1">
      <alignment horizontal="right" vertical="center"/>
    </xf>
    <xf numFmtId="0" fontId="32" fillId="0" borderId="13" xfId="1458" applyFont="1" applyFill="1" applyBorder="1" applyAlignment="1" applyProtection="1">
      <alignment horizontal="center" vertical="center"/>
    </xf>
    <xf numFmtId="4" fontId="32" fillId="0" borderId="13" xfId="1458" applyNumberFormat="1" applyFont="1" applyFill="1" applyBorder="1" applyAlignment="1" applyProtection="1">
      <alignment vertical="center"/>
    </xf>
    <xf numFmtId="44" fontId="32" fillId="0" borderId="15" xfId="2626" applyFont="1" applyBorder="1" applyAlignment="1" applyProtection="1">
      <alignment horizontal="right" vertical="center"/>
    </xf>
    <xf numFmtId="2" fontId="23" fillId="0" borderId="0" xfId="1523" applyNumberFormat="1" applyFont="1" applyAlignment="1" applyProtection="1">
      <alignment vertical="center"/>
      <protection locked="0"/>
    </xf>
    <xf numFmtId="0" fontId="37" fillId="0" borderId="0" xfId="1523" applyFont="1" applyAlignment="1" applyProtection="1">
      <alignment vertical="center"/>
      <protection locked="0"/>
    </xf>
    <xf numFmtId="4" fontId="36" fillId="0" borderId="0" xfId="1523" applyNumberFormat="1" applyFont="1" applyAlignment="1" applyProtection="1">
      <alignment vertical="center"/>
      <protection locked="0"/>
    </xf>
    <xf numFmtId="0" fontId="36" fillId="0" borderId="0" xfId="1523" applyFont="1" applyAlignment="1" applyProtection="1">
      <alignment vertical="center"/>
      <protection locked="0"/>
    </xf>
    <xf numFmtId="4" fontId="36" fillId="0" borderId="0" xfId="1523" applyNumberFormat="1" applyFont="1" applyFill="1" applyAlignment="1" applyProtection="1">
      <alignment vertical="center"/>
      <protection locked="0"/>
    </xf>
    <xf numFmtId="0" fontId="38" fillId="27" borderId="23" xfId="1458" applyFont="1" applyFill="1" applyBorder="1" applyAlignment="1" applyProtection="1">
      <alignment horizontal="center" vertical="center" wrapText="1"/>
    </xf>
    <xf numFmtId="0" fontId="38" fillId="27" borderId="25" xfId="1458" applyFont="1" applyFill="1" applyBorder="1" applyAlignment="1" applyProtection="1">
      <alignment horizontal="center" vertical="center" wrapText="1"/>
    </xf>
    <xf numFmtId="49" fontId="38" fillId="27" borderId="25" xfId="1458" applyNumberFormat="1" applyFont="1" applyFill="1" applyBorder="1" applyAlignment="1" applyProtection="1">
      <alignment horizontal="center" vertical="center" wrapText="1"/>
    </xf>
    <xf numFmtId="4" fontId="38" fillId="27" borderId="25" xfId="1458" applyNumberFormat="1" applyFont="1" applyFill="1" applyBorder="1" applyAlignment="1" applyProtection="1">
      <alignment horizontal="center" vertical="center" wrapText="1"/>
    </xf>
    <xf numFmtId="1" fontId="23" fillId="0" borderId="24" xfId="1523" applyNumberFormat="1" applyFont="1" applyBorder="1" applyAlignment="1" applyProtection="1">
      <alignment horizontal="center" vertical="center" wrapText="1"/>
    </xf>
    <xf numFmtId="0" fontId="23" fillId="0" borderId="24" xfId="1523" applyFont="1" applyBorder="1" applyAlignment="1" applyProtection="1">
      <alignment horizontal="justify" vertical="center" wrapText="1"/>
    </xf>
    <xf numFmtId="0" fontId="23" fillId="0" borderId="24" xfId="1523" applyFont="1" applyBorder="1" applyAlignment="1" applyProtection="1">
      <alignment horizontal="center" vertical="center" wrapText="1"/>
    </xf>
    <xf numFmtId="4" fontId="23" fillId="0" borderId="24" xfId="1523" applyNumberFormat="1" applyFont="1" applyBorder="1" applyAlignment="1" applyProtection="1">
      <alignment horizontal="center" vertical="center" wrapText="1"/>
    </xf>
    <xf numFmtId="0" fontId="23" fillId="0" borderId="24" xfId="1523" applyFont="1" applyBorder="1" applyProtection="1"/>
    <xf numFmtId="0" fontId="23" fillId="0" borderId="18" xfId="1523" applyFont="1" applyBorder="1" applyAlignment="1" applyProtection="1">
      <alignment horizontal="center" vertical="center" wrapText="1"/>
    </xf>
    <xf numFmtId="166" fontId="23" fillId="0" borderId="24" xfId="1538" applyNumberFormat="1" applyFont="1" applyBorder="1" applyAlignment="1" applyProtection="1">
      <alignment horizontal="right" vertical="center" wrapText="1"/>
    </xf>
    <xf numFmtId="49" fontId="23" fillId="0" borderId="10" xfId="1523" applyNumberFormat="1" applyFont="1" applyBorder="1" applyAlignment="1" applyProtection="1">
      <alignment horizontal="center" vertical="center"/>
    </xf>
    <xf numFmtId="0" fontId="23" fillId="0" borderId="0" xfId="1523" applyFont="1" applyFill="1" applyAlignment="1" applyProtection="1">
      <alignment vertical="center"/>
    </xf>
    <xf numFmtId="49" fontId="23" fillId="0" borderId="10" xfId="1523" applyNumberFormat="1" applyFont="1" applyBorder="1" applyAlignment="1" applyProtection="1">
      <alignment horizontal="right" vertical="center"/>
    </xf>
    <xf numFmtId="2" fontId="39" fillId="0" borderId="11" xfId="1538" applyNumberFormat="1" applyFont="1" applyFill="1" applyBorder="1" applyAlignment="1" applyProtection="1">
      <alignment horizontal="right" vertical="center" wrapText="1"/>
    </xf>
    <xf numFmtId="4" fontId="23" fillId="0" borderId="12" xfId="1458" applyNumberFormat="1" applyFont="1" applyFill="1" applyBorder="1" applyAlignment="1" applyProtection="1">
      <alignment vertical="center" wrapText="1"/>
    </xf>
    <xf numFmtId="1" fontId="23" fillId="0" borderId="13" xfId="1523" applyNumberFormat="1" applyFont="1" applyBorder="1" applyAlignment="1" applyProtection="1">
      <alignment horizontal="center" vertical="center" wrapText="1"/>
    </xf>
    <xf numFmtId="0" fontId="32" fillId="0" borderId="13" xfId="1523" applyFont="1" applyFill="1" applyBorder="1" applyAlignment="1" applyProtection="1">
      <alignment horizontal="center" vertical="center"/>
    </xf>
    <xf numFmtId="0" fontId="32" fillId="0" borderId="13" xfId="1523" applyFont="1" applyBorder="1" applyAlignment="1" applyProtection="1">
      <alignment horizontal="right" vertical="center"/>
    </xf>
    <xf numFmtId="0" fontId="32" fillId="0" borderId="13" xfId="1523" applyFont="1" applyBorder="1" applyAlignment="1" applyProtection="1">
      <alignment horizontal="center" vertical="center"/>
    </xf>
    <xf numFmtId="44" fontId="32" fillId="0" borderId="13" xfId="2626" applyFont="1" applyFill="1" applyBorder="1" applyAlignment="1" applyProtection="1">
      <alignment horizontal="right" vertical="center"/>
    </xf>
    <xf numFmtId="1" fontId="23" fillId="0" borderId="0" xfId="1523" applyNumberFormat="1" applyFont="1" applyBorder="1" applyAlignment="1" applyProtection="1">
      <alignment horizontal="center" vertical="center"/>
    </xf>
    <xf numFmtId="0" fontId="23" fillId="0" borderId="0" xfId="1523" applyFont="1" applyBorder="1" applyAlignment="1" applyProtection="1">
      <alignment horizontal="justify" vertical="center"/>
    </xf>
    <xf numFmtId="0" fontId="23" fillId="0" borderId="0" xfId="1523" applyFont="1" applyBorder="1" applyAlignment="1" applyProtection="1">
      <alignment horizontal="right" vertical="center"/>
    </xf>
    <xf numFmtId="0" fontId="23" fillId="0" borderId="0" xfId="1523" applyFont="1" applyBorder="1" applyAlignment="1" applyProtection="1">
      <alignment horizontal="center" vertical="center"/>
    </xf>
    <xf numFmtId="0" fontId="23" fillId="0" borderId="0" xfId="1523" applyFont="1" applyBorder="1" applyAlignment="1" applyProtection="1">
      <alignment vertical="center"/>
    </xf>
    <xf numFmtId="4" fontId="23" fillId="0" borderId="0" xfId="1523" applyNumberFormat="1" applyFont="1" applyBorder="1" applyAlignment="1" applyProtection="1">
      <alignment vertical="center"/>
    </xf>
    <xf numFmtId="4" fontId="23" fillId="0" borderId="0" xfId="1523" applyNumberFormat="1" applyFont="1" applyBorder="1" applyAlignment="1" applyProtection="1">
      <alignment horizontal="right" vertical="center"/>
    </xf>
    <xf numFmtId="4" fontId="23" fillId="0" borderId="0" xfId="1458" applyNumberFormat="1" applyFont="1" applyBorder="1" applyAlignment="1" applyProtection="1">
      <alignment vertical="center"/>
    </xf>
    <xf numFmtId="4" fontId="36" fillId="0" borderId="0" xfId="1458" applyNumberFormat="1" applyFont="1" applyFill="1" applyAlignment="1" applyProtection="1">
      <alignment horizontal="center" vertical="center"/>
      <protection locked="0"/>
    </xf>
    <xf numFmtId="4" fontId="32" fillId="0" borderId="10" xfId="1523" applyNumberFormat="1" applyFont="1" applyBorder="1" applyAlignment="1" applyProtection="1">
      <alignment horizontal="center" vertical="center" wrapText="1"/>
    </xf>
    <xf numFmtId="44" fontId="32" fillId="0" borderId="10" xfId="2626" applyFont="1" applyBorder="1" applyAlignment="1" applyProtection="1">
      <alignment horizontal="center" vertical="center" wrapText="1"/>
    </xf>
    <xf numFmtId="0" fontId="23" fillId="0" borderId="0" xfId="1523" applyFont="1" applyFill="1" applyProtection="1"/>
    <xf numFmtId="1" fontId="23" fillId="0" borderId="13" xfId="1458" applyNumberFormat="1" applyFont="1" applyFill="1" applyBorder="1" applyAlignment="1" applyProtection="1">
      <alignment horizontal="center" vertical="center"/>
    </xf>
    <xf numFmtId="1" fontId="34" fillId="0" borderId="14" xfId="1538" applyNumberFormat="1" applyFont="1" applyFill="1" applyBorder="1" applyAlignment="1" applyProtection="1">
      <alignment horizontal="right" vertical="center" wrapText="1"/>
    </xf>
    <xf numFmtId="4" fontId="23" fillId="0" borderId="0" xfId="1458" applyNumberFormat="1" applyFont="1" applyFill="1" applyAlignment="1" applyProtection="1">
      <alignment vertical="center"/>
      <protection locked="0"/>
    </xf>
    <xf numFmtId="4" fontId="32" fillId="0" borderId="0" xfId="1458" applyNumberFormat="1" applyFont="1" applyAlignment="1" applyProtection="1">
      <alignment vertical="center"/>
      <protection locked="0"/>
    </xf>
    <xf numFmtId="0" fontId="34" fillId="0" borderId="9" xfId="1523" applyFont="1" applyBorder="1" applyAlignment="1" applyProtection="1">
      <alignment horizontal="justify" vertical="center" wrapText="1"/>
    </xf>
    <xf numFmtId="4" fontId="34" fillId="0" borderId="9" xfId="1523" applyNumberFormat="1" applyFont="1" applyBorder="1" applyAlignment="1" applyProtection="1">
      <alignment horizontal="center" vertical="center" wrapText="1"/>
    </xf>
    <xf numFmtId="0" fontId="34" fillId="0" borderId="10" xfId="1523" applyFont="1" applyBorder="1" applyAlignment="1" applyProtection="1">
      <alignment horizontal="justify" vertical="center" wrapText="1"/>
    </xf>
    <xf numFmtId="4" fontId="34" fillId="0" borderId="10" xfId="1523" applyNumberFormat="1" applyFont="1" applyBorder="1" applyAlignment="1" applyProtection="1">
      <alignment horizontal="center" vertical="center" wrapText="1"/>
    </xf>
    <xf numFmtId="4" fontId="23" fillId="0" borderId="12" xfId="1458" applyNumberFormat="1" applyFont="1" applyBorder="1" applyAlignment="1" applyProtection="1">
      <alignment horizontal="right" vertical="center"/>
    </xf>
    <xf numFmtId="0" fontId="34" fillId="0" borderId="10" xfId="1523" applyFont="1" applyBorder="1" applyAlignment="1" applyProtection="1">
      <alignment horizontal="right" vertical="center" wrapText="1"/>
    </xf>
    <xf numFmtId="49" fontId="34" fillId="0" borderId="10" xfId="1523" applyNumberFormat="1" applyFont="1" applyBorder="1" applyAlignment="1" applyProtection="1">
      <alignment horizontal="right" vertical="center"/>
    </xf>
    <xf numFmtId="0" fontId="35" fillId="0" borderId="10" xfId="1523" applyFont="1" applyFill="1" applyBorder="1" applyAlignment="1" applyProtection="1">
      <alignment horizontal="right" vertical="center" wrapText="1"/>
    </xf>
    <xf numFmtId="2" fontId="39" fillId="0" borderId="14" xfId="1538" applyNumberFormat="1" applyFont="1" applyFill="1" applyBorder="1" applyAlignment="1" applyProtection="1">
      <alignment horizontal="right" vertical="center" wrapText="1"/>
    </xf>
    <xf numFmtId="4" fontId="32" fillId="0" borderId="10" xfId="1523" applyNumberFormat="1" applyFont="1" applyBorder="1" applyAlignment="1" applyProtection="1">
      <alignment vertical="center"/>
    </xf>
    <xf numFmtId="4" fontId="32" fillId="0" borderId="12" xfId="1523" applyNumberFormat="1" applyFont="1" applyBorder="1" applyAlignment="1" applyProtection="1">
      <alignment vertical="center"/>
    </xf>
    <xf numFmtId="4" fontId="23" fillId="0" borderId="0" xfId="1523" applyNumberFormat="1" applyFont="1" applyBorder="1" applyAlignment="1" applyProtection="1">
      <alignment horizontal="center" vertical="center"/>
    </xf>
    <xf numFmtId="0" fontId="37" fillId="0" borderId="0" xfId="372" applyFont="1" applyFill="1" applyBorder="1" applyAlignment="1" applyProtection="1">
      <alignment horizontal="center" vertical="center"/>
      <protection locked="0"/>
    </xf>
    <xf numFmtId="0" fontId="37" fillId="0" borderId="0" xfId="1538" applyFont="1" applyFill="1" applyBorder="1" applyAlignment="1" applyProtection="1">
      <alignment horizontal="center" vertical="center" wrapText="1"/>
      <protection locked="0"/>
    </xf>
    <xf numFmtId="0" fontId="34" fillId="0" borderId="10" xfId="1458" applyFont="1" applyBorder="1" applyAlignment="1" applyProtection="1">
      <alignment horizontal="center" vertical="center"/>
    </xf>
    <xf numFmtId="0" fontId="34" fillId="0" borderId="10" xfId="1458" applyFont="1" applyBorder="1" applyAlignment="1" applyProtection="1">
      <alignment horizontal="right" vertical="center"/>
    </xf>
    <xf numFmtId="0" fontId="35" fillId="0" borderId="10" xfId="1458" applyFont="1" applyBorder="1" applyAlignment="1" applyProtection="1">
      <alignment horizontal="right" vertical="center"/>
    </xf>
    <xf numFmtId="0" fontId="23" fillId="44" borderId="0" xfId="1523" applyFont="1" applyFill="1" applyProtection="1">
      <protection locked="0"/>
    </xf>
    <xf numFmtId="1" fontId="23" fillId="0" borderId="0" xfId="1523" applyNumberFormat="1" applyFont="1" applyProtection="1"/>
    <xf numFmtId="172" fontId="32" fillId="0" borderId="0" xfId="1523" applyNumberFormat="1" applyFont="1" applyFill="1" applyAlignment="1" applyProtection="1">
      <alignment vertical="center"/>
    </xf>
    <xf numFmtId="173" fontId="23" fillId="0" borderId="0" xfId="1523" applyNumberFormat="1" applyFont="1" applyFill="1" applyAlignment="1" applyProtection="1">
      <alignment vertical="center"/>
    </xf>
    <xf numFmtId="173" fontId="32" fillId="0" borderId="0" xfId="1523" applyNumberFormat="1" applyFont="1" applyFill="1" applyAlignment="1" applyProtection="1">
      <alignment vertical="center"/>
    </xf>
    <xf numFmtId="44" fontId="23" fillId="53" borderId="35" xfId="2626" applyFont="1" applyFill="1" applyBorder="1" applyAlignment="1" applyProtection="1">
      <alignment vertical="center"/>
    </xf>
    <xf numFmtId="44" fontId="23" fillId="53" borderId="37" xfId="2626" applyFont="1" applyFill="1" applyBorder="1" applyAlignment="1" applyProtection="1">
      <alignment vertical="center"/>
    </xf>
    <xf numFmtId="4" fontId="23" fillId="0" borderId="14" xfId="1523" applyNumberFormat="1" applyFont="1" applyFill="1" applyBorder="1" applyAlignment="1" applyProtection="1">
      <alignment vertical="center"/>
    </xf>
    <xf numFmtId="10" fontId="27" fillId="55" borderId="34" xfId="1523" applyNumberFormat="1" applyFont="1" applyFill="1" applyBorder="1" applyAlignment="1" applyProtection="1">
      <alignment horizontal="left" vertical="center"/>
      <protection locked="0"/>
    </xf>
    <xf numFmtId="10" fontId="27" fillId="55" borderId="15" xfId="1523" applyNumberFormat="1" applyFont="1" applyFill="1" applyBorder="1" applyAlignment="1" applyProtection="1">
      <alignment horizontal="left" vertical="center"/>
      <protection locked="0"/>
    </xf>
    <xf numFmtId="0" fontId="0" fillId="54" borderId="0" xfId="0" applyFill="1" applyProtection="1"/>
    <xf numFmtId="0" fontId="0" fillId="0" borderId="0" xfId="0" applyProtection="1"/>
    <xf numFmtId="0" fontId="68" fillId="56" borderId="31" xfId="1523" applyFont="1" applyFill="1" applyBorder="1" applyAlignment="1" applyProtection="1">
      <alignment horizontal="center" vertical="center"/>
    </xf>
    <xf numFmtId="0" fontId="69" fillId="57" borderId="26" xfId="1458" applyFont="1" applyFill="1" applyBorder="1" applyAlignment="1" applyProtection="1">
      <alignment horizontal="left" vertical="center" wrapText="1"/>
    </xf>
    <xf numFmtId="0" fontId="69" fillId="57" borderId="40" xfId="1458" applyFont="1" applyFill="1" applyBorder="1" applyAlignment="1" applyProtection="1">
      <alignment horizontal="left" vertical="center" wrapText="1"/>
    </xf>
    <xf numFmtId="0" fontId="69" fillId="57" borderId="41" xfId="1458" applyFont="1" applyFill="1" applyBorder="1" applyAlignment="1" applyProtection="1">
      <alignment horizontal="left" vertical="center" wrapText="1"/>
    </xf>
    <xf numFmtId="0" fontId="69" fillId="57" borderId="11" xfId="1458" applyFont="1" applyFill="1" applyBorder="1" applyAlignment="1" applyProtection="1">
      <alignment horizontal="left" vertical="center" wrapText="1"/>
    </xf>
    <xf numFmtId="0" fontId="69" fillId="57" borderId="0" xfId="1458" applyFont="1" applyFill="1" applyBorder="1" applyAlignment="1" applyProtection="1">
      <alignment horizontal="left" vertical="center" wrapText="1"/>
    </xf>
    <xf numFmtId="0" fontId="69" fillId="57" borderId="12" xfId="1458" applyFont="1" applyFill="1" applyBorder="1" applyAlignment="1" applyProtection="1">
      <alignment horizontal="left" vertical="center" wrapText="1"/>
    </xf>
    <xf numFmtId="0" fontId="72" fillId="54" borderId="26" xfId="1458" applyFont="1" applyFill="1" applyBorder="1" applyAlignment="1" applyProtection="1">
      <alignment horizontal="left" vertical="center" wrapText="1"/>
    </xf>
    <xf numFmtId="0" fontId="72" fillId="54" borderId="40" xfId="1458" applyFont="1" applyFill="1" applyBorder="1" applyAlignment="1" applyProtection="1">
      <alignment horizontal="left" vertical="center" wrapText="1"/>
    </xf>
    <xf numFmtId="0" fontId="72" fillId="54" borderId="41" xfId="1458" applyFont="1" applyFill="1" applyBorder="1" applyAlignment="1" applyProtection="1">
      <alignment horizontal="left" vertical="center" wrapText="1"/>
    </xf>
    <xf numFmtId="0" fontId="72" fillId="54" borderId="11" xfId="1458" applyFont="1" applyFill="1" applyBorder="1" applyAlignment="1" applyProtection="1">
      <alignment horizontal="left" vertical="center" wrapText="1"/>
    </xf>
    <xf numFmtId="0" fontId="72" fillId="54" borderId="0" xfId="1458" applyFont="1" applyFill="1" applyBorder="1" applyAlignment="1" applyProtection="1">
      <alignment horizontal="left" vertical="center" wrapText="1"/>
    </xf>
    <xf numFmtId="0" fontId="72" fillId="54" borderId="12" xfId="1458" applyFont="1" applyFill="1" applyBorder="1" applyAlignment="1" applyProtection="1">
      <alignment horizontal="left" vertical="center" wrapText="1"/>
    </xf>
    <xf numFmtId="0" fontId="72" fillId="54" borderId="14" xfId="1458" applyFont="1" applyFill="1" applyBorder="1" applyAlignment="1" applyProtection="1">
      <alignment horizontal="left" vertical="center" wrapText="1"/>
    </xf>
    <xf numFmtId="0" fontId="72" fillId="54" borderId="17" xfId="1458" applyFont="1" applyFill="1" applyBorder="1" applyAlignment="1" applyProtection="1">
      <alignment horizontal="left" vertical="center" wrapText="1"/>
    </xf>
    <xf numFmtId="0" fontId="72" fillId="54" borderId="15" xfId="1458" applyFont="1" applyFill="1" applyBorder="1" applyAlignment="1" applyProtection="1">
      <alignment horizontal="left" vertical="center" wrapText="1"/>
    </xf>
    <xf numFmtId="0" fontId="64" fillId="44" borderId="0" xfId="1523" applyFont="1" applyFill="1" applyAlignment="1" applyProtection="1">
      <alignment horizontal="left" vertical="center"/>
      <protection locked="0"/>
    </xf>
    <xf numFmtId="1" fontId="23" fillId="0" borderId="10" xfId="1523" applyNumberFormat="1" applyFont="1" applyFill="1" applyBorder="1" applyAlignment="1" applyProtection="1">
      <alignment horizontal="center" vertical="center" wrapText="1"/>
    </xf>
    <xf numFmtId="44" fontId="23" fillId="0" borderId="10" xfId="2626" applyFont="1" applyFill="1" applyBorder="1" applyAlignment="1" applyProtection="1">
      <alignment horizontal="center" vertical="center" wrapText="1"/>
    </xf>
    <xf numFmtId="0" fontId="32" fillId="0" borderId="10" xfId="1523" applyFont="1" applyFill="1" applyBorder="1" applyAlignment="1" applyProtection="1">
      <alignment horizontal="center" vertical="center" wrapText="1"/>
    </xf>
    <xf numFmtId="44" fontId="32" fillId="0" borderId="10" xfId="2626" applyFont="1" applyFill="1" applyBorder="1" applyAlignment="1" applyProtection="1">
      <alignment horizontal="right" vertical="center" wrapText="1"/>
    </xf>
    <xf numFmtId="0" fontId="23" fillId="0" borderId="13" xfId="1523" applyFont="1" applyFill="1" applyBorder="1" applyAlignment="1" applyProtection="1">
      <alignment horizontal="center" vertical="center" wrapText="1"/>
    </xf>
    <xf numFmtId="44" fontId="23" fillId="0" borderId="13" xfId="2626" applyFont="1" applyFill="1" applyBorder="1" applyAlignment="1" applyProtection="1">
      <alignment horizontal="center" vertical="center"/>
    </xf>
    <xf numFmtId="1" fontId="23" fillId="0" borderId="11" xfId="1523" applyNumberFormat="1" applyFont="1" applyFill="1" applyBorder="1" applyAlignment="1" applyProtection="1">
      <alignment horizontal="center" vertical="center" wrapText="1"/>
    </xf>
    <xf numFmtId="1" fontId="23" fillId="0" borderId="0" xfId="1523" applyNumberFormat="1" applyFont="1" applyFill="1" applyBorder="1" applyAlignment="1" applyProtection="1">
      <alignment horizontal="center" vertical="center" wrapText="1"/>
    </xf>
    <xf numFmtId="1" fontId="23" fillId="0" borderId="12" xfId="1523" applyNumberFormat="1" applyFont="1" applyFill="1" applyBorder="1" applyAlignment="1" applyProtection="1">
      <alignment horizontal="center" vertical="center" wrapText="1"/>
    </xf>
    <xf numFmtId="44" fontId="23" fillId="0" borderId="11" xfId="2626" applyFont="1" applyFill="1" applyBorder="1" applyAlignment="1" applyProtection="1">
      <alignment horizontal="center" vertical="center" wrapText="1"/>
    </xf>
    <xf numFmtId="44" fontId="23" fillId="0" borderId="0" xfId="2626" applyFont="1" applyFill="1" applyBorder="1" applyAlignment="1" applyProtection="1">
      <alignment horizontal="center" vertical="center" wrapText="1"/>
    </xf>
    <xf numFmtId="44" fontId="23" fillId="0" borderId="12" xfId="2626" applyFont="1" applyFill="1" applyBorder="1" applyAlignment="1" applyProtection="1">
      <alignment horizontal="center" vertical="center" wrapText="1"/>
    </xf>
    <xf numFmtId="0" fontId="23" fillId="0" borderId="10" xfId="1523" applyFont="1" applyFill="1" applyBorder="1" applyAlignment="1" applyProtection="1">
      <alignment horizontal="left" vertical="center" wrapText="1"/>
    </xf>
    <xf numFmtId="44" fontId="23" fillId="0" borderId="10" xfId="2626" applyFont="1" applyFill="1" applyBorder="1" applyAlignment="1" applyProtection="1">
      <alignment horizontal="right" vertical="center" wrapText="1"/>
    </xf>
    <xf numFmtId="0" fontId="23" fillId="0" borderId="11" xfId="1523" applyFont="1" applyFill="1" applyBorder="1" applyAlignment="1" applyProtection="1">
      <alignment horizontal="left" vertical="center" wrapText="1"/>
    </xf>
    <xf numFmtId="0" fontId="23" fillId="0" borderId="0" xfId="1523" applyFont="1" applyFill="1" applyBorder="1" applyAlignment="1" applyProtection="1">
      <alignment horizontal="left" vertical="center" wrapText="1"/>
    </xf>
    <xf numFmtId="0" fontId="23" fillId="0" borderId="12" xfId="1523" applyFont="1" applyFill="1" applyBorder="1" applyAlignment="1" applyProtection="1">
      <alignment horizontal="left" vertical="center" wrapText="1"/>
    </xf>
    <xf numFmtId="0" fontId="65" fillId="54" borderId="31" xfId="1523" applyFont="1" applyFill="1" applyBorder="1" applyAlignment="1" applyProtection="1">
      <alignment horizontal="right" vertical="center"/>
    </xf>
    <xf numFmtId="0" fontId="66" fillId="52" borderId="31" xfId="1523" applyFont="1" applyFill="1" applyBorder="1" applyAlignment="1" applyProtection="1">
      <alignment horizontal="center" vertical="center"/>
      <protection locked="0"/>
    </xf>
    <xf numFmtId="0" fontId="38" fillId="27" borderId="1" xfId="1458" applyFont="1" applyFill="1" applyBorder="1" applyAlignment="1" applyProtection="1">
      <alignment horizontal="center" vertical="center" wrapText="1"/>
    </xf>
    <xf numFmtId="0" fontId="23" fillId="0" borderId="9" xfId="1523" applyFont="1" applyFill="1" applyBorder="1" applyAlignment="1" applyProtection="1">
      <alignment horizontal="center" vertical="center" wrapText="1"/>
    </xf>
    <xf numFmtId="44" fontId="23" fillId="0" borderId="9" xfId="2626" applyFont="1" applyFill="1" applyBorder="1" applyAlignment="1" applyProtection="1">
      <alignment horizontal="center" vertical="center" wrapText="1"/>
    </xf>
    <xf numFmtId="0" fontId="27" fillId="28" borderId="10" xfId="1458" applyFont="1" applyFill="1" applyBorder="1" applyAlignment="1" applyProtection="1">
      <alignment horizontal="center" vertical="center"/>
    </xf>
    <xf numFmtId="0" fontId="27" fillId="28" borderId="9" xfId="1458" applyFont="1" applyFill="1" applyBorder="1" applyAlignment="1" applyProtection="1">
      <alignment horizontal="center" vertical="center"/>
    </xf>
    <xf numFmtId="0" fontId="27" fillId="28" borderId="11" xfId="1523" applyFont="1" applyFill="1" applyBorder="1" applyAlignment="1" applyProtection="1">
      <alignment horizontal="center" vertical="center"/>
    </xf>
    <xf numFmtId="0" fontId="27" fillId="28" borderId="0" xfId="1523" applyFont="1" applyFill="1" applyBorder="1" applyAlignment="1" applyProtection="1">
      <alignment horizontal="center" vertical="center"/>
    </xf>
    <xf numFmtId="0" fontId="27" fillId="28" borderId="12" xfId="1523" applyFont="1" applyFill="1" applyBorder="1" applyAlignment="1" applyProtection="1">
      <alignment horizontal="center" vertical="center"/>
    </xf>
    <xf numFmtId="0" fontId="27" fillId="28" borderId="11" xfId="1458" applyFont="1" applyFill="1" applyBorder="1" applyAlignment="1" applyProtection="1">
      <alignment horizontal="center" vertical="center"/>
    </xf>
    <xf numFmtId="0" fontId="27" fillId="28" borderId="0" xfId="1458" applyFont="1" applyFill="1" applyBorder="1" applyAlignment="1" applyProtection="1">
      <alignment horizontal="center" vertical="center"/>
    </xf>
    <xf numFmtId="0" fontId="27" fillId="28" borderId="12" xfId="1458" applyFont="1" applyFill="1" applyBorder="1" applyAlignment="1" applyProtection="1">
      <alignment horizontal="center" vertical="center"/>
    </xf>
    <xf numFmtId="0" fontId="33" fillId="28" borderId="11" xfId="1523" applyFont="1" applyFill="1" applyBorder="1" applyAlignment="1" applyProtection="1">
      <alignment horizontal="left" vertical="center" wrapText="1"/>
    </xf>
    <xf numFmtId="0" fontId="33" fillId="28" borderId="0" xfId="1523" applyFont="1" applyFill="1" applyBorder="1" applyAlignment="1" applyProtection="1">
      <alignment horizontal="left" vertical="center" wrapText="1"/>
    </xf>
    <xf numFmtId="0" fontId="33" fillId="28" borderId="12" xfId="1523" applyFont="1" applyFill="1" applyBorder="1" applyAlignment="1" applyProtection="1">
      <alignment horizontal="left" vertical="center" wrapText="1"/>
    </xf>
    <xf numFmtId="0" fontId="27" fillId="28" borderId="13" xfId="1458" applyFont="1" applyFill="1" applyBorder="1" applyAlignment="1" applyProtection="1">
      <alignment horizontal="center" vertical="center"/>
    </xf>
    <xf numFmtId="0" fontId="27" fillId="28" borderId="26" xfId="1523" applyFont="1" applyFill="1" applyBorder="1" applyAlignment="1" applyProtection="1">
      <alignment horizontal="center" vertical="center" wrapText="1"/>
    </xf>
    <xf numFmtId="0" fontId="27" fillId="28" borderId="40" xfId="1523" applyFont="1" applyFill="1" applyBorder="1" applyAlignment="1" applyProtection="1">
      <alignment horizontal="center" vertical="center" wrapText="1"/>
    </xf>
    <xf numFmtId="0" fontId="27" fillId="28" borderId="32" xfId="1523" applyFont="1" applyFill="1" applyBorder="1" applyAlignment="1" applyProtection="1">
      <alignment horizontal="center" vertical="center" wrapText="1"/>
    </xf>
    <xf numFmtId="0" fontId="27" fillId="28" borderId="14" xfId="1523" applyFont="1" applyFill="1" applyBorder="1" applyAlignment="1" applyProtection="1">
      <alignment horizontal="center" vertical="center" wrapText="1"/>
    </xf>
    <xf numFmtId="0" fontId="27" fillId="28" borderId="17" xfId="1523" applyFont="1" applyFill="1" applyBorder="1" applyAlignment="1" applyProtection="1">
      <alignment horizontal="center" vertical="center" wrapText="1"/>
    </xf>
    <xf numFmtId="0" fontId="27" fillId="28" borderId="15" xfId="1523" applyFont="1" applyFill="1" applyBorder="1" applyAlignment="1" applyProtection="1">
      <alignment horizontal="center" vertical="center" wrapText="1"/>
    </xf>
    <xf numFmtId="0" fontId="27" fillId="28" borderId="13" xfId="1458" applyFont="1" applyFill="1" applyBorder="1" applyAlignment="1" applyProtection="1">
      <alignment horizontal="center" vertical="center" wrapText="1"/>
    </xf>
    <xf numFmtId="0" fontId="27" fillId="28" borderId="14" xfId="1523" applyFont="1" applyFill="1" applyBorder="1" applyAlignment="1" applyProtection="1">
      <alignment horizontal="right" vertical="center"/>
    </xf>
    <xf numFmtId="0" fontId="27" fillId="28" borderId="36" xfId="1523" applyFont="1" applyFill="1" applyBorder="1" applyAlignment="1" applyProtection="1">
      <alignment horizontal="center" vertical="center" wrapText="1"/>
    </xf>
    <xf numFmtId="0" fontId="27" fillId="28" borderId="33" xfId="1523" applyFont="1" applyFill="1" applyBorder="1" applyAlignment="1" applyProtection="1">
      <alignment horizontal="right" vertical="center"/>
    </xf>
    <xf numFmtId="0" fontId="27" fillId="28" borderId="26" xfId="1523" applyFont="1" applyFill="1" applyBorder="1" applyAlignment="1" applyProtection="1">
      <alignment horizontal="center" vertical="center"/>
    </xf>
    <xf numFmtId="0" fontId="27" fillId="28" borderId="27" xfId="1523" applyFont="1" applyFill="1" applyBorder="1" applyAlignment="1" applyProtection="1">
      <alignment horizontal="center" vertical="center"/>
    </xf>
    <xf numFmtId="0" fontId="27" fillId="28" borderId="32" xfId="1523" applyFont="1" applyFill="1" applyBorder="1" applyAlignment="1" applyProtection="1">
      <alignment horizontal="center" vertical="center"/>
    </xf>
    <xf numFmtId="0" fontId="33" fillId="28" borderId="11" xfId="1523" applyFont="1" applyFill="1" applyBorder="1" applyAlignment="1" applyProtection="1">
      <alignment horizontal="center" vertical="center" wrapText="1"/>
    </xf>
    <xf numFmtId="0" fontId="33" fillId="28" borderId="0" xfId="1523" applyFont="1" applyFill="1" applyBorder="1" applyAlignment="1" applyProtection="1">
      <alignment horizontal="center" vertical="center" wrapText="1"/>
    </xf>
    <xf numFmtId="0" fontId="33" fillId="28" borderId="12" xfId="1523" applyFont="1" applyFill="1" applyBorder="1" applyAlignment="1" applyProtection="1">
      <alignment horizontal="center" vertical="center" wrapText="1"/>
    </xf>
    <xf numFmtId="0" fontId="27" fillId="28" borderId="17" xfId="1523" applyFont="1" applyFill="1" applyBorder="1" applyAlignment="1" applyProtection="1">
      <alignment horizontal="right" vertical="center"/>
    </xf>
    <xf numFmtId="0" fontId="27" fillId="28" borderId="14" xfId="1458" applyFont="1" applyFill="1" applyBorder="1" applyAlignment="1" applyProtection="1">
      <alignment horizontal="center" vertical="center"/>
    </xf>
    <xf numFmtId="0" fontId="27" fillId="28" borderId="27" xfId="1523" applyFont="1" applyFill="1" applyBorder="1" applyAlignment="1" applyProtection="1">
      <alignment horizontal="center" vertical="center" wrapText="1"/>
    </xf>
    <xf numFmtId="0" fontId="27" fillId="28" borderId="39" xfId="1523" applyFont="1" applyFill="1" applyBorder="1" applyAlignment="1" applyProtection="1">
      <alignment horizontal="right" vertical="center"/>
    </xf>
    <xf numFmtId="0" fontId="41" fillId="0" borderId="0" xfId="1522" applyFont="1" applyFill="1" applyBorder="1" applyAlignment="1" applyProtection="1">
      <alignment horizontal="center" vertical="center"/>
    </xf>
    <xf numFmtId="0" fontId="40" fillId="0" borderId="0" xfId="502" applyFont="1" applyFill="1" applyBorder="1" applyAlignment="1" applyProtection="1">
      <alignment horizontal="justify" vertical="center" wrapText="1"/>
    </xf>
    <xf numFmtId="0" fontId="49" fillId="0" borderId="0" xfId="495" applyFont="1" applyBorder="1" applyAlignment="1" applyProtection="1">
      <alignment horizontal="center" vertical="center"/>
    </xf>
    <xf numFmtId="0" fontId="41" fillId="0" borderId="0" xfId="1522" applyFont="1" applyFill="1" applyBorder="1" applyAlignment="1">
      <alignment horizontal="center" vertical="center"/>
    </xf>
    <xf numFmtId="0" fontId="40" fillId="0" borderId="0" xfId="502" applyFont="1" applyFill="1" applyBorder="1" applyAlignment="1">
      <alignment horizontal="justify" vertical="center" wrapText="1"/>
    </xf>
    <xf numFmtId="0" fontId="49" fillId="0" borderId="0" xfId="495" applyFont="1" applyBorder="1" applyAlignment="1">
      <alignment horizontal="center" vertical="center"/>
    </xf>
    <xf numFmtId="0" fontId="50" fillId="0" borderId="0" xfId="2588" applyFont="1" applyFill="1" applyAlignment="1">
      <alignment horizontal="center" vertical="center"/>
    </xf>
    <xf numFmtId="0" fontId="27" fillId="28" borderId="24" xfId="1458" applyFont="1" applyFill="1" applyBorder="1" applyAlignment="1" applyProtection="1">
      <alignment horizontal="center" vertical="center"/>
    </xf>
    <xf numFmtId="0" fontId="49" fillId="0" borderId="0" xfId="495" applyFont="1" applyFill="1" applyBorder="1" applyAlignment="1">
      <alignment horizontal="center" vertical="center"/>
    </xf>
  </cellXfs>
  <cellStyles count="2743">
    <cellStyle name="20% - Accent1" xfId="2" xr:uid="{00000000-0005-0000-0000-000000000000}"/>
    <cellStyle name="20% - Accent2" xfId="3" xr:uid="{00000000-0005-0000-0000-000001000000}"/>
    <cellStyle name="20% - Accent3" xfId="4" xr:uid="{00000000-0005-0000-0000-000002000000}"/>
    <cellStyle name="20% - Accent4" xfId="5" xr:uid="{00000000-0005-0000-0000-000003000000}"/>
    <cellStyle name="20% - Accent4 2" xfId="2627" xr:uid="{00000000-0005-0000-0000-000003000000}"/>
    <cellStyle name="20% - Accent5" xfId="6" xr:uid="{00000000-0005-0000-0000-000004000000}"/>
    <cellStyle name="20% - Accent5 2" xfId="2683" xr:uid="{00000000-0005-0000-0000-000004000000}"/>
    <cellStyle name="20% - Accent6" xfId="7" xr:uid="{00000000-0005-0000-0000-000005000000}"/>
    <cellStyle name="20% - Accent6 2" xfId="2684" xr:uid="{00000000-0005-0000-0000-000005000000}"/>
    <cellStyle name="20% - Ênfase1 2" xfId="8" xr:uid="{00000000-0005-0000-0000-000006000000}"/>
    <cellStyle name="20% - Ênfase1 2 2" xfId="2685" xr:uid="{00000000-0005-0000-0000-000006000000}"/>
    <cellStyle name="20% - Ênfase1 2 3" xfId="2628" xr:uid="{00000000-0005-0000-0000-000006000000}"/>
    <cellStyle name="20% - Ênfase2 2" xfId="9" xr:uid="{00000000-0005-0000-0000-000007000000}"/>
    <cellStyle name="20% - Ênfase3 2" xfId="10" xr:uid="{00000000-0005-0000-0000-000008000000}"/>
    <cellStyle name="20% - Ênfase4 2" xfId="11" xr:uid="{00000000-0005-0000-0000-000009000000}"/>
    <cellStyle name="20% - Ênfase4 2 2" xfId="2686" xr:uid="{00000000-0005-0000-0000-000009000000}"/>
    <cellStyle name="20% - Ênfase5 2" xfId="12" xr:uid="{00000000-0005-0000-0000-00000A000000}"/>
    <cellStyle name="20% - Ênfase5 2 2" xfId="2687" xr:uid="{00000000-0005-0000-0000-00000A000000}"/>
    <cellStyle name="20% - Ênfase6 2" xfId="13" xr:uid="{00000000-0005-0000-0000-00000B000000}"/>
    <cellStyle name="40% - Accent1" xfId="14" xr:uid="{00000000-0005-0000-0000-00000C000000}"/>
    <cellStyle name="40% - Accent1 2" xfId="2688" xr:uid="{00000000-0005-0000-0000-00000C000000}"/>
    <cellStyle name="40% - Accent1 3" xfId="2629" xr:uid="{00000000-0005-0000-0000-00000C000000}"/>
    <cellStyle name="40% - Accent2" xfId="15" xr:uid="{00000000-0005-0000-0000-00000D000000}"/>
    <cellStyle name="40% - Accent3" xfId="16" xr:uid="{00000000-0005-0000-0000-00000E000000}"/>
    <cellStyle name="40% - Accent3 2" xfId="2630" xr:uid="{00000000-0005-0000-0000-00000E000000}"/>
    <cellStyle name="40% - Accent4" xfId="17" xr:uid="{00000000-0005-0000-0000-00000F000000}"/>
    <cellStyle name="40% - Accent4 2" xfId="2631" xr:uid="{00000000-0005-0000-0000-00000F000000}"/>
    <cellStyle name="40% - Accent5" xfId="18" xr:uid="{00000000-0005-0000-0000-000010000000}"/>
    <cellStyle name="40% - Accent5 2" xfId="2689" xr:uid="{00000000-0005-0000-0000-000010000000}"/>
    <cellStyle name="40% - Accent5 3" xfId="2632" xr:uid="{00000000-0005-0000-0000-000010000000}"/>
    <cellStyle name="40% - Accent6" xfId="19" xr:uid="{00000000-0005-0000-0000-000011000000}"/>
    <cellStyle name="40% - Ênfase1 2" xfId="20" xr:uid="{00000000-0005-0000-0000-000012000000}"/>
    <cellStyle name="40% - Ênfase1 2 2" xfId="2690" xr:uid="{00000000-0005-0000-0000-000012000000}"/>
    <cellStyle name="40% - Ênfase2 2" xfId="21" xr:uid="{00000000-0005-0000-0000-000013000000}"/>
    <cellStyle name="40% - Ênfase3 2" xfId="22" xr:uid="{00000000-0005-0000-0000-000014000000}"/>
    <cellStyle name="40% - Ênfase4 2" xfId="23" xr:uid="{00000000-0005-0000-0000-000015000000}"/>
    <cellStyle name="40% - Ênfase5 2" xfId="24" xr:uid="{00000000-0005-0000-0000-000016000000}"/>
    <cellStyle name="40% - Ênfase5 2 2" xfId="2691" xr:uid="{00000000-0005-0000-0000-000016000000}"/>
    <cellStyle name="40% - Ênfase6 2" xfId="25" xr:uid="{00000000-0005-0000-0000-000017000000}"/>
    <cellStyle name="60% - Accent1" xfId="26" xr:uid="{00000000-0005-0000-0000-000018000000}"/>
    <cellStyle name="60% - Accent1 2" xfId="2692" xr:uid="{00000000-0005-0000-0000-000018000000}"/>
    <cellStyle name="60% - Accent2" xfId="27" xr:uid="{00000000-0005-0000-0000-000019000000}"/>
    <cellStyle name="60% - Accent3" xfId="28" xr:uid="{00000000-0005-0000-0000-00001A000000}"/>
    <cellStyle name="60% - Accent3 2" xfId="2633" xr:uid="{00000000-0005-0000-0000-00001A000000}"/>
    <cellStyle name="60% - Accent4" xfId="29" xr:uid="{00000000-0005-0000-0000-00001B000000}"/>
    <cellStyle name="60% - Accent4 2" xfId="2693" xr:uid="{00000000-0005-0000-0000-00001B000000}"/>
    <cellStyle name="60% - Accent4 3" xfId="2634" xr:uid="{00000000-0005-0000-0000-00001B000000}"/>
    <cellStyle name="60% - Accent5" xfId="30" xr:uid="{00000000-0005-0000-0000-00001C000000}"/>
    <cellStyle name="60% - Accent5 2" xfId="2694" xr:uid="{00000000-0005-0000-0000-00001C000000}"/>
    <cellStyle name="60% - Accent5 3" xfId="2635" xr:uid="{00000000-0005-0000-0000-00001C000000}"/>
    <cellStyle name="60% - Accent6" xfId="31" xr:uid="{00000000-0005-0000-0000-00001D000000}"/>
    <cellStyle name="60% - Ênfase1 2" xfId="32" xr:uid="{00000000-0005-0000-0000-00001E000000}"/>
    <cellStyle name="60% - Ênfase1 2 2" xfId="2695" xr:uid="{00000000-0005-0000-0000-00001E000000}"/>
    <cellStyle name="60% - Ênfase2 2" xfId="33" xr:uid="{00000000-0005-0000-0000-00001F000000}"/>
    <cellStyle name="60% - Ênfase3 2" xfId="34" xr:uid="{00000000-0005-0000-0000-000020000000}"/>
    <cellStyle name="60% - Ênfase4 2" xfId="35" xr:uid="{00000000-0005-0000-0000-000021000000}"/>
    <cellStyle name="60% - Ênfase5 2" xfId="36" xr:uid="{00000000-0005-0000-0000-000022000000}"/>
    <cellStyle name="60% - Ênfase5 2 2" xfId="2696" xr:uid="{00000000-0005-0000-0000-000022000000}"/>
    <cellStyle name="60% - Ênfase6 2" xfId="37" xr:uid="{00000000-0005-0000-0000-000023000000}"/>
    <cellStyle name="Accent1" xfId="38" xr:uid="{00000000-0005-0000-0000-000024000000}"/>
    <cellStyle name="Accent2" xfId="39" xr:uid="{00000000-0005-0000-0000-000025000000}"/>
    <cellStyle name="Accent2 2" xfId="2697" xr:uid="{00000000-0005-0000-0000-000025000000}"/>
    <cellStyle name="Accent2 3" xfId="2636" xr:uid="{00000000-0005-0000-0000-000025000000}"/>
    <cellStyle name="Accent3" xfId="40" xr:uid="{00000000-0005-0000-0000-000026000000}"/>
    <cellStyle name="Accent3 2" xfId="2698" xr:uid="{00000000-0005-0000-0000-000026000000}"/>
    <cellStyle name="Accent3 3" xfId="2637" xr:uid="{00000000-0005-0000-0000-000026000000}"/>
    <cellStyle name="Accent4" xfId="41" xr:uid="{00000000-0005-0000-0000-000027000000}"/>
    <cellStyle name="Accent4 2" xfId="2699" xr:uid="{00000000-0005-0000-0000-000027000000}"/>
    <cellStyle name="Accent4 3" xfId="2638" xr:uid="{00000000-0005-0000-0000-000027000000}"/>
    <cellStyle name="Accent5" xfId="42" xr:uid="{00000000-0005-0000-0000-000028000000}"/>
    <cellStyle name="Accent5 2" xfId="2700" xr:uid="{00000000-0005-0000-0000-000028000000}"/>
    <cellStyle name="Accent5 3" xfId="2639" xr:uid="{00000000-0005-0000-0000-000028000000}"/>
    <cellStyle name="Accent6" xfId="43" xr:uid="{00000000-0005-0000-0000-000029000000}"/>
    <cellStyle name="Bad" xfId="2593" xr:uid="{00000000-0005-0000-0000-00002A000000}"/>
    <cellStyle name="Bad 1" xfId="44" xr:uid="{00000000-0005-0000-0000-00002B000000}"/>
    <cellStyle name="Bom 2" xfId="45" xr:uid="{00000000-0005-0000-0000-00002C000000}"/>
    <cellStyle name="Bom 2 2" xfId="2701" xr:uid="{00000000-0005-0000-0000-00002C000000}"/>
    <cellStyle name="cabeçalho de tabela" xfId="46" xr:uid="{00000000-0005-0000-0000-00002D000000}"/>
    <cellStyle name="cabeçalho de tabela 2" xfId="2702" xr:uid="{00000000-0005-0000-0000-00002D000000}"/>
    <cellStyle name="cabeçalho de tabela 3" xfId="2640" xr:uid="{00000000-0005-0000-0000-00002D000000}"/>
    <cellStyle name="Calculation" xfId="47" xr:uid="{00000000-0005-0000-0000-00002E000000}"/>
    <cellStyle name="Calculation 2" xfId="48" xr:uid="{00000000-0005-0000-0000-00002F000000}"/>
    <cellStyle name="Calculation 2 2" xfId="2642" xr:uid="{00000000-0005-0000-0000-00002F000000}"/>
    <cellStyle name="Calculation 3" xfId="49" xr:uid="{00000000-0005-0000-0000-000030000000}"/>
    <cellStyle name="Calculation 3 2" xfId="2643" xr:uid="{00000000-0005-0000-0000-000030000000}"/>
    <cellStyle name="Calculation 4" xfId="2641" xr:uid="{00000000-0005-0000-0000-00002E000000}"/>
    <cellStyle name="Cálculo 2" xfId="51" xr:uid="{00000000-0005-0000-0000-000031000000}"/>
    <cellStyle name="Cálculo 2 2" xfId="2645" xr:uid="{00000000-0005-0000-0000-000031000000}"/>
    <cellStyle name="Cálculo 3" xfId="52" xr:uid="{00000000-0005-0000-0000-000032000000}"/>
    <cellStyle name="Cálculo 3 2" xfId="2646" xr:uid="{00000000-0005-0000-0000-000032000000}"/>
    <cellStyle name="Célula de Verificação 2" xfId="53" xr:uid="{00000000-0005-0000-0000-000033000000}"/>
    <cellStyle name="Célula de Verificação 2 2" xfId="2647" xr:uid="{00000000-0005-0000-0000-000033000000}"/>
    <cellStyle name="Célula Vinculada 2" xfId="54" xr:uid="{00000000-0005-0000-0000-000034000000}"/>
    <cellStyle name="Check Cell" xfId="50" xr:uid="{00000000-0005-0000-0000-000035000000}"/>
    <cellStyle name="Check Cell 2" xfId="2644" xr:uid="{00000000-0005-0000-0000-000035000000}"/>
    <cellStyle name="Comma 10 2" xfId="2594" xr:uid="{00000000-0005-0000-0000-000036000000}"/>
    <cellStyle name="Comma 10 2 2" xfId="2595" xr:uid="{00000000-0005-0000-0000-000037000000}"/>
    <cellStyle name="Comma 10 2 2 2" xfId="2707" xr:uid="{00000000-0005-0000-0000-000037000000}"/>
    <cellStyle name="Comma 10 2 2 3" xfId="2655" xr:uid="{00000000-0005-0000-0000-000037000000}"/>
    <cellStyle name="Comma 10 2 3" xfId="2706" xr:uid="{00000000-0005-0000-0000-000036000000}"/>
    <cellStyle name="Comma 10 2 4" xfId="2654" xr:uid="{00000000-0005-0000-0000-000036000000}"/>
    <cellStyle name="Ênfase1 2" xfId="2576" xr:uid="{00000000-0005-0000-0000-000038000000}"/>
    <cellStyle name="Ênfase2 2" xfId="2577" xr:uid="{00000000-0005-0000-0000-000039000000}"/>
    <cellStyle name="Ênfase3 2" xfId="2578" xr:uid="{00000000-0005-0000-0000-00003A000000}"/>
    <cellStyle name="Ênfase4 2" xfId="2579" xr:uid="{00000000-0005-0000-0000-00003B000000}"/>
    <cellStyle name="Ênfase5 2" xfId="2580" xr:uid="{00000000-0005-0000-0000-00003C000000}"/>
    <cellStyle name="Ênfase6 2" xfId="2581" xr:uid="{00000000-0005-0000-0000-00003D000000}"/>
    <cellStyle name="Entrada 2" xfId="55" xr:uid="{00000000-0005-0000-0000-00003E000000}"/>
    <cellStyle name="Entrada 2 2" xfId="2648" xr:uid="{00000000-0005-0000-0000-00003E000000}"/>
    <cellStyle name="Entrada 3" xfId="56" xr:uid="{00000000-0005-0000-0000-00003F000000}"/>
    <cellStyle name="Entrada 3 2" xfId="2649" xr:uid="{00000000-0005-0000-0000-00003F000000}"/>
    <cellStyle name="Euro" xfId="57" xr:uid="{00000000-0005-0000-0000-000040000000}"/>
    <cellStyle name="Explanatory Text" xfId="58" xr:uid="{00000000-0005-0000-0000-000041000000}"/>
    <cellStyle name="Good" xfId="2596" xr:uid="{00000000-0005-0000-0000-000042000000}"/>
    <cellStyle name="Good 2" xfId="59" xr:uid="{00000000-0005-0000-0000-000043000000}"/>
    <cellStyle name="Heading 1" xfId="2597" xr:uid="{00000000-0005-0000-0000-000044000000}"/>
    <cellStyle name="Heading 1 3" xfId="60" xr:uid="{00000000-0005-0000-0000-000045000000}"/>
    <cellStyle name="Heading 2" xfId="2598" xr:uid="{00000000-0005-0000-0000-000046000000}"/>
    <cellStyle name="Heading 2 4" xfId="61" xr:uid="{00000000-0005-0000-0000-000047000000}"/>
    <cellStyle name="Heading 3" xfId="62" xr:uid="{00000000-0005-0000-0000-000048000000}"/>
    <cellStyle name="Heading 4" xfId="63" xr:uid="{00000000-0005-0000-0000-000049000000}"/>
    <cellStyle name="Incorreto 2" xfId="64" xr:uid="{00000000-0005-0000-0000-00004A000000}"/>
    <cellStyle name="Incorreto 2 2" xfId="2650" xr:uid="{00000000-0005-0000-0000-00004A000000}"/>
    <cellStyle name="Input" xfId="65" xr:uid="{00000000-0005-0000-0000-00004B000000}"/>
    <cellStyle name="Input 2" xfId="66" xr:uid="{00000000-0005-0000-0000-00004C000000}"/>
    <cellStyle name="Input 2 2" xfId="2704" xr:uid="{00000000-0005-0000-0000-00004C000000}"/>
    <cellStyle name="Input 2 3" xfId="2652" xr:uid="{00000000-0005-0000-0000-00004C000000}"/>
    <cellStyle name="Input 3" xfId="67" xr:uid="{00000000-0005-0000-0000-00004D000000}"/>
    <cellStyle name="Input 3 2" xfId="2705" xr:uid="{00000000-0005-0000-0000-00004D000000}"/>
    <cellStyle name="Input 3 3" xfId="2653" xr:uid="{00000000-0005-0000-0000-00004D000000}"/>
    <cellStyle name="Input 4" xfId="2703" xr:uid="{00000000-0005-0000-0000-00004B000000}"/>
    <cellStyle name="Input 5" xfId="2651" xr:uid="{00000000-0005-0000-0000-00004B000000}"/>
    <cellStyle name="Linked Cell" xfId="68" xr:uid="{00000000-0005-0000-0000-00004E000000}"/>
    <cellStyle name="Moeda" xfId="2626" builtinId="4"/>
    <cellStyle name="Moeda 2" xfId="69" xr:uid="{00000000-0005-0000-0000-00004F000000}"/>
    <cellStyle name="Moeda 2 2" xfId="70" xr:uid="{00000000-0005-0000-0000-000050000000}"/>
    <cellStyle name="Moeda 3" xfId="71" xr:uid="{00000000-0005-0000-0000-000051000000}"/>
    <cellStyle name="Moeda 3 2" xfId="72" xr:uid="{00000000-0005-0000-0000-000052000000}"/>
    <cellStyle name="Moeda 3 3" xfId="73" xr:uid="{00000000-0005-0000-0000-000053000000}"/>
    <cellStyle name="Moeda 3 3 2" xfId="74" xr:uid="{00000000-0005-0000-0000-000054000000}"/>
    <cellStyle name="Moeda 3 3 2 2" xfId="75" xr:uid="{00000000-0005-0000-0000-000055000000}"/>
    <cellStyle name="Moeda 3 3 3" xfId="76" xr:uid="{00000000-0005-0000-0000-000056000000}"/>
    <cellStyle name="Moeda 4" xfId="77" xr:uid="{00000000-0005-0000-0000-000057000000}"/>
    <cellStyle name="Moeda 5" xfId="78" xr:uid="{00000000-0005-0000-0000-000058000000}"/>
    <cellStyle name="Moeda 5 2" xfId="79" xr:uid="{00000000-0005-0000-0000-000059000000}"/>
    <cellStyle name="Moeda 5 2 2" xfId="80" xr:uid="{00000000-0005-0000-0000-00005A000000}"/>
    <cellStyle name="Moeda 5 3" xfId="81" xr:uid="{00000000-0005-0000-0000-00005B000000}"/>
    <cellStyle name="Moeda 5 4" xfId="82" xr:uid="{00000000-0005-0000-0000-00005C000000}"/>
    <cellStyle name="Moeda 6" xfId="83" xr:uid="{00000000-0005-0000-0000-00005D000000}"/>
    <cellStyle name="Moeda 7" xfId="2599" xr:uid="{00000000-0005-0000-0000-00005E000000}"/>
    <cellStyle name="Moeda 7 2" xfId="2708" xr:uid="{00000000-0005-0000-0000-00005F000000}"/>
    <cellStyle name="Moeda 7 3" xfId="2656" xr:uid="{00000000-0005-0000-0000-00005E000000}"/>
    <cellStyle name="Moeda 8" xfId="2682" xr:uid="{00000000-0005-0000-0000-0000890A0000}"/>
    <cellStyle name="Moeda 9" xfId="2681" xr:uid="{00000000-0005-0000-0000-0000A50A0000}"/>
    <cellStyle name="Neutra 2" xfId="84" xr:uid="{00000000-0005-0000-0000-00005F000000}"/>
    <cellStyle name="Neutral" xfId="2600" xr:uid="{00000000-0005-0000-0000-000060000000}"/>
    <cellStyle name="Neutral 5" xfId="85" xr:uid="{00000000-0005-0000-0000-000061000000}"/>
    <cellStyle name="Normal" xfId="0" builtinId="0"/>
    <cellStyle name="Normal 10" xfId="86" xr:uid="{00000000-0005-0000-0000-000063000000}"/>
    <cellStyle name="Normal 10 10" xfId="87" xr:uid="{00000000-0005-0000-0000-000064000000}"/>
    <cellStyle name="Normal 10 10 2" xfId="88" xr:uid="{00000000-0005-0000-0000-000065000000}"/>
    <cellStyle name="Normal 10 11" xfId="89" xr:uid="{00000000-0005-0000-0000-000066000000}"/>
    <cellStyle name="Normal 10 2" xfId="90" xr:uid="{00000000-0005-0000-0000-000067000000}"/>
    <cellStyle name="Normal 10 2 10" xfId="91" xr:uid="{00000000-0005-0000-0000-000068000000}"/>
    <cellStyle name="Normal 10 2 2" xfId="92" xr:uid="{00000000-0005-0000-0000-000069000000}"/>
    <cellStyle name="Normal 10 2 2 2" xfId="93" xr:uid="{00000000-0005-0000-0000-00006A000000}"/>
    <cellStyle name="Normal 10 2 2 2 2" xfId="94" xr:uid="{00000000-0005-0000-0000-00006B000000}"/>
    <cellStyle name="Normal 10 2 2 2 2 2" xfId="95" xr:uid="{00000000-0005-0000-0000-00006C000000}"/>
    <cellStyle name="Normal 10 2 2 2 2 2 2" xfId="96" xr:uid="{00000000-0005-0000-0000-00006D000000}"/>
    <cellStyle name="Normal 10 2 2 2 2 3" xfId="97" xr:uid="{00000000-0005-0000-0000-00006E000000}"/>
    <cellStyle name="Normal 10 2 2 2 3" xfId="98" xr:uid="{00000000-0005-0000-0000-00006F000000}"/>
    <cellStyle name="Normal 10 2 2 2 3 2" xfId="99" xr:uid="{00000000-0005-0000-0000-000070000000}"/>
    <cellStyle name="Normal 10 2 2 2 4" xfId="100" xr:uid="{00000000-0005-0000-0000-000071000000}"/>
    <cellStyle name="Normal 10 2 2 3" xfId="101" xr:uid="{00000000-0005-0000-0000-000072000000}"/>
    <cellStyle name="Normal 10 2 2 3 2" xfId="102" xr:uid="{00000000-0005-0000-0000-000073000000}"/>
    <cellStyle name="Normal 10 2 2 3 2 2" xfId="103" xr:uid="{00000000-0005-0000-0000-000074000000}"/>
    <cellStyle name="Normal 10 2 2 3 3" xfId="104" xr:uid="{00000000-0005-0000-0000-000075000000}"/>
    <cellStyle name="Normal 10 2 2 4" xfId="105" xr:uid="{00000000-0005-0000-0000-000076000000}"/>
    <cellStyle name="Normal 10 2 2 4 2" xfId="106" xr:uid="{00000000-0005-0000-0000-000077000000}"/>
    <cellStyle name="Normal 10 2 2 5" xfId="107" xr:uid="{00000000-0005-0000-0000-000078000000}"/>
    <cellStyle name="Normal 10 2 3" xfId="108" xr:uid="{00000000-0005-0000-0000-000079000000}"/>
    <cellStyle name="Normal 10 2 3 2" xfId="109" xr:uid="{00000000-0005-0000-0000-00007A000000}"/>
    <cellStyle name="Normal 10 2 3 2 2" xfId="110" xr:uid="{00000000-0005-0000-0000-00007B000000}"/>
    <cellStyle name="Normal 10 2 3 2 2 2" xfId="111" xr:uid="{00000000-0005-0000-0000-00007C000000}"/>
    <cellStyle name="Normal 10 2 3 2 2 2 2" xfId="112" xr:uid="{00000000-0005-0000-0000-00007D000000}"/>
    <cellStyle name="Normal 10 2 3 2 2 3" xfId="113" xr:uid="{00000000-0005-0000-0000-00007E000000}"/>
    <cellStyle name="Normal 10 2 3 2 3" xfId="114" xr:uid="{00000000-0005-0000-0000-00007F000000}"/>
    <cellStyle name="Normal 10 2 3 2 3 2" xfId="115" xr:uid="{00000000-0005-0000-0000-000080000000}"/>
    <cellStyle name="Normal 10 2 3 2 4" xfId="116" xr:uid="{00000000-0005-0000-0000-000081000000}"/>
    <cellStyle name="Normal 10 2 3 3" xfId="117" xr:uid="{00000000-0005-0000-0000-000082000000}"/>
    <cellStyle name="Normal 10 2 3 3 2" xfId="118" xr:uid="{00000000-0005-0000-0000-000083000000}"/>
    <cellStyle name="Normal 10 2 3 3 2 2" xfId="119" xr:uid="{00000000-0005-0000-0000-000084000000}"/>
    <cellStyle name="Normal 10 2 3 3 3" xfId="120" xr:uid="{00000000-0005-0000-0000-000085000000}"/>
    <cellStyle name="Normal 10 2 3 4" xfId="121" xr:uid="{00000000-0005-0000-0000-000086000000}"/>
    <cellStyle name="Normal 10 2 3 4 2" xfId="122" xr:uid="{00000000-0005-0000-0000-000087000000}"/>
    <cellStyle name="Normal 10 2 3 5" xfId="123" xr:uid="{00000000-0005-0000-0000-000088000000}"/>
    <cellStyle name="Normal 10 2 4" xfId="124" xr:uid="{00000000-0005-0000-0000-000089000000}"/>
    <cellStyle name="Normal 10 2 4 2" xfId="125" xr:uid="{00000000-0005-0000-0000-00008A000000}"/>
    <cellStyle name="Normal 10 2 4 2 2" xfId="126" xr:uid="{00000000-0005-0000-0000-00008B000000}"/>
    <cellStyle name="Normal 10 2 4 2 2 2" xfId="127" xr:uid="{00000000-0005-0000-0000-00008C000000}"/>
    <cellStyle name="Normal 10 2 4 2 2 2 2" xfId="128" xr:uid="{00000000-0005-0000-0000-00008D000000}"/>
    <cellStyle name="Normal 10 2 4 2 2 3" xfId="129" xr:uid="{00000000-0005-0000-0000-00008E000000}"/>
    <cellStyle name="Normal 10 2 4 2 3" xfId="130" xr:uid="{00000000-0005-0000-0000-00008F000000}"/>
    <cellStyle name="Normal 10 2 4 2 3 2" xfId="131" xr:uid="{00000000-0005-0000-0000-000090000000}"/>
    <cellStyle name="Normal 10 2 4 2 4" xfId="132" xr:uid="{00000000-0005-0000-0000-000091000000}"/>
    <cellStyle name="Normal 10 2 4 3" xfId="133" xr:uid="{00000000-0005-0000-0000-000092000000}"/>
    <cellStyle name="Normal 10 2 4 3 2" xfId="134" xr:uid="{00000000-0005-0000-0000-000093000000}"/>
    <cellStyle name="Normal 10 2 4 3 2 2" xfId="135" xr:uid="{00000000-0005-0000-0000-000094000000}"/>
    <cellStyle name="Normal 10 2 4 3 3" xfId="136" xr:uid="{00000000-0005-0000-0000-000095000000}"/>
    <cellStyle name="Normal 10 2 4 4" xfId="137" xr:uid="{00000000-0005-0000-0000-000096000000}"/>
    <cellStyle name="Normal 10 2 4 4 2" xfId="138" xr:uid="{00000000-0005-0000-0000-000097000000}"/>
    <cellStyle name="Normal 10 2 4 5" xfId="139" xr:uid="{00000000-0005-0000-0000-000098000000}"/>
    <cellStyle name="Normal 10 2 5" xfId="140" xr:uid="{00000000-0005-0000-0000-000099000000}"/>
    <cellStyle name="Normal 10 2 5 2" xfId="141" xr:uid="{00000000-0005-0000-0000-00009A000000}"/>
    <cellStyle name="Normal 10 2 5 2 2" xfId="142" xr:uid="{00000000-0005-0000-0000-00009B000000}"/>
    <cellStyle name="Normal 10 2 5 2 2 2" xfId="143" xr:uid="{00000000-0005-0000-0000-00009C000000}"/>
    <cellStyle name="Normal 10 2 5 2 2 2 2" xfId="144" xr:uid="{00000000-0005-0000-0000-00009D000000}"/>
    <cellStyle name="Normal 10 2 5 2 2 3" xfId="145" xr:uid="{00000000-0005-0000-0000-00009E000000}"/>
    <cellStyle name="Normal 10 2 5 2 3" xfId="146" xr:uid="{00000000-0005-0000-0000-00009F000000}"/>
    <cellStyle name="Normal 10 2 5 2 3 2" xfId="147" xr:uid="{00000000-0005-0000-0000-0000A0000000}"/>
    <cellStyle name="Normal 10 2 5 2 4" xfId="148" xr:uid="{00000000-0005-0000-0000-0000A1000000}"/>
    <cellStyle name="Normal 10 2 5 3" xfId="149" xr:uid="{00000000-0005-0000-0000-0000A2000000}"/>
    <cellStyle name="Normal 10 2 5 3 2" xfId="150" xr:uid="{00000000-0005-0000-0000-0000A3000000}"/>
    <cellStyle name="Normal 10 2 5 3 2 2" xfId="151" xr:uid="{00000000-0005-0000-0000-0000A4000000}"/>
    <cellStyle name="Normal 10 2 5 3 3" xfId="152" xr:uid="{00000000-0005-0000-0000-0000A5000000}"/>
    <cellStyle name="Normal 10 2 5 4" xfId="153" xr:uid="{00000000-0005-0000-0000-0000A6000000}"/>
    <cellStyle name="Normal 10 2 5 4 2" xfId="154" xr:uid="{00000000-0005-0000-0000-0000A7000000}"/>
    <cellStyle name="Normal 10 2 5 5" xfId="155" xr:uid="{00000000-0005-0000-0000-0000A8000000}"/>
    <cellStyle name="Normal 10 2 6" xfId="156" xr:uid="{00000000-0005-0000-0000-0000A9000000}"/>
    <cellStyle name="Normal 10 2 6 2" xfId="157" xr:uid="{00000000-0005-0000-0000-0000AA000000}"/>
    <cellStyle name="Normal 10 2 6 2 2" xfId="158" xr:uid="{00000000-0005-0000-0000-0000AB000000}"/>
    <cellStyle name="Normal 10 2 6 2 2 2" xfId="159" xr:uid="{00000000-0005-0000-0000-0000AC000000}"/>
    <cellStyle name="Normal 10 2 6 2 2 2 2" xfId="160" xr:uid="{00000000-0005-0000-0000-0000AD000000}"/>
    <cellStyle name="Normal 10 2 6 2 2 3" xfId="161" xr:uid="{00000000-0005-0000-0000-0000AE000000}"/>
    <cellStyle name="Normal 10 2 6 2 3" xfId="162" xr:uid="{00000000-0005-0000-0000-0000AF000000}"/>
    <cellStyle name="Normal 10 2 6 2 3 2" xfId="163" xr:uid="{00000000-0005-0000-0000-0000B0000000}"/>
    <cellStyle name="Normal 10 2 6 2 4" xfId="164" xr:uid="{00000000-0005-0000-0000-0000B1000000}"/>
    <cellStyle name="Normal 10 2 6 3" xfId="165" xr:uid="{00000000-0005-0000-0000-0000B2000000}"/>
    <cellStyle name="Normal 10 2 6 3 2" xfId="166" xr:uid="{00000000-0005-0000-0000-0000B3000000}"/>
    <cellStyle name="Normal 10 2 6 3 2 2" xfId="167" xr:uid="{00000000-0005-0000-0000-0000B4000000}"/>
    <cellStyle name="Normal 10 2 6 3 3" xfId="168" xr:uid="{00000000-0005-0000-0000-0000B5000000}"/>
    <cellStyle name="Normal 10 2 6 4" xfId="169" xr:uid="{00000000-0005-0000-0000-0000B6000000}"/>
    <cellStyle name="Normal 10 2 6 4 2" xfId="170" xr:uid="{00000000-0005-0000-0000-0000B7000000}"/>
    <cellStyle name="Normal 10 2 6 5" xfId="171" xr:uid="{00000000-0005-0000-0000-0000B8000000}"/>
    <cellStyle name="Normal 10 2 7" xfId="172" xr:uid="{00000000-0005-0000-0000-0000B9000000}"/>
    <cellStyle name="Normal 10 2 7 2" xfId="173" xr:uid="{00000000-0005-0000-0000-0000BA000000}"/>
    <cellStyle name="Normal 10 2 7 2 2" xfId="174" xr:uid="{00000000-0005-0000-0000-0000BB000000}"/>
    <cellStyle name="Normal 10 2 7 2 2 2" xfId="175" xr:uid="{00000000-0005-0000-0000-0000BC000000}"/>
    <cellStyle name="Normal 10 2 7 2 3" xfId="176" xr:uid="{00000000-0005-0000-0000-0000BD000000}"/>
    <cellStyle name="Normal 10 2 7 3" xfId="177" xr:uid="{00000000-0005-0000-0000-0000BE000000}"/>
    <cellStyle name="Normal 10 2 7 3 2" xfId="178" xr:uid="{00000000-0005-0000-0000-0000BF000000}"/>
    <cellStyle name="Normal 10 2 7 4" xfId="179" xr:uid="{00000000-0005-0000-0000-0000C0000000}"/>
    <cellStyle name="Normal 10 2 8" xfId="180" xr:uid="{00000000-0005-0000-0000-0000C1000000}"/>
    <cellStyle name="Normal 10 2 8 2" xfId="181" xr:uid="{00000000-0005-0000-0000-0000C2000000}"/>
    <cellStyle name="Normal 10 2 8 2 2" xfId="182" xr:uid="{00000000-0005-0000-0000-0000C3000000}"/>
    <cellStyle name="Normal 10 2 8 3" xfId="183" xr:uid="{00000000-0005-0000-0000-0000C4000000}"/>
    <cellStyle name="Normal 10 2 9" xfId="184" xr:uid="{00000000-0005-0000-0000-0000C5000000}"/>
    <cellStyle name="Normal 10 2 9 2" xfId="185" xr:uid="{00000000-0005-0000-0000-0000C6000000}"/>
    <cellStyle name="Normal 10 3" xfId="186" xr:uid="{00000000-0005-0000-0000-0000C7000000}"/>
    <cellStyle name="Normal 10 3 2" xfId="187" xr:uid="{00000000-0005-0000-0000-0000C8000000}"/>
    <cellStyle name="Normal 10 3 2 2" xfId="188" xr:uid="{00000000-0005-0000-0000-0000C9000000}"/>
    <cellStyle name="Normal 10 3 2 2 2" xfId="189" xr:uid="{00000000-0005-0000-0000-0000CA000000}"/>
    <cellStyle name="Normal 10 3 2 2 2 2" xfId="190" xr:uid="{00000000-0005-0000-0000-0000CB000000}"/>
    <cellStyle name="Normal 10 3 2 2 3" xfId="191" xr:uid="{00000000-0005-0000-0000-0000CC000000}"/>
    <cellStyle name="Normal 10 3 2 3" xfId="192" xr:uid="{00000000-0005-0000-0000-0000CD000000}"/>
    <cellStyle name="Normal 10 3 2 3 2" xfId="193" xr:uid="{00000000-0005-0000-0000-0000CE000000}"/>
    <cellStyle name="Normal 10 3 2 4" xfId="194" xr:uid="{00000000-0005-0000-0000-0000CF000000}"/>
    <cellStyle name="Normal 10 3 3" xfId="195" xr:uid="{00000000-0005-0000-0000-0000D0000000}"/>
    <cellStyle name="Normal 10 3 3 2" xfId="196" xr:uid="{00000000-0005-0000-0000-0000D1000000}"/>
    <cellStyle name="Normal 10 3 3 2 2" xfId="197" xr:uid="{00000000-0005-0000-0000-0000D2000000}"/>
    <cellStyle name="Normal 10 3 3 3" xfId="198" xr:uid="{00000000-0005-0000-0000-0000D3000000}"/>
    <cellStyle name="Normal 10 3 4" xfId="199" xr:uid="{00000000-0005-0000-0000-0000D4000000}"/>
    <cellStyle name="Normal 10 3 4 2" xfId="200" xr:uid="{00000000-0005-0000-0000-0000D5000000}"/>
    <cellStyle name="Normal 10 3 5" xfId="201" xr:uid="{00000000-0005-0000-0000-0000D6000000}"/>
    <cellStyle name="Normal 10 4" xfId="202" xr:uid="{00000000-0005-0000-0000-0000D7000000}"/>
    <cellStyle name="Normal 10 4 2" xfId="203" xr:uid="{00000000-0005-0000-0000-0000D8000000}"/>
    <cellStyle name="Normal 10 4 2 2" xfId="204" xr:uid="{00000000-0005-0000-0000-0000D9000000}"/>
    <cellStyle name="Normal 10 4 2 2 2" xfId="205" xr:uid="{00000000-0005-0000-0000-0000DA000000}"/>
    <cellStyle name="Normal 10 4 2 2 2 2" xfId="206" xr:uid="{00000000-0005-0000-0000-0000DB000000}"/>
    <cellStyle name="Normal 10 4 2 2 3" xfId="207" xr:uid="{00000000-0005-0000-0000-0000DC000000}"/>
    <cellStyle name="Normal 10 4 2 3" xfId="208" xr:uid="{00000000-0005-0000-0000-0000DD000000}"/>
    <cellStyle name="Normal 10 4 2 3 2" xfId="209" xr:uid="{00000000-0005-0000-0000-0000DE000000}"/>
    <cellStyle name="Normal 10 4 2 4" xfId="210" xr:uid="{00000000-0005-0000-0000-0000DF000000}"/>
    <cellStyle name="Normal 10 4 3" xfId="211" xr:uid="{00000000-0005-0000-0000-0000E0000000}"/>
    <cellStyle name="Normal 10 4 3 2" xfId="212" xr:uid="{00000000-0005-0000-0000-0000E1000000}"/>
    <cellStyle name="Normal 10 4 3 2 2" xfId="213" xr:uid="{00000000-0005-0000-0000-0000E2000000}"/>
    <cellStyle name="Normal 10 4 3 3" xfId="214" xr:uid="{00000000-0005-0000-0000-0000E3000000}"/>
    <cellStyle name="Normal 10 4 4" xfId="215" xr:uid="{00000000-0005-0000-0000-0000E4000000}"/>
    <cellStyle name="Normal 10 4 4 2" xfId="216" xr:uid="{00000000-0005-0000-0000-0000E5000000}"/>
    <cellStyle name="Normal 10 4 5" xfId="217" xr:uid="{00000000-0005-0000-0000-0000E6000000}"/>
    <cellStyle name="Normal 10 5" xfId="218" xr:uid="{00000000-0005-0000-0000-0000E7000000}"/>
    <cellStyle name="Normal 10 5 2" xfId="219" xr:uid="{00000000-0005-0000-0000-0000E8000000}"/>
    <cellStyle name="Normal 10 5 2 2" xfId="220" xr:uid="{00000000-0005-0000-0000-0000E9000000}"/>
    <cellStyle name="Normal 10 5 2 2 2" xfId="221" xr:uid="{00000000-0005-0000-0000-0000EA000000}"/>
    <cellStyle name="Normal 10 5 2 2 2 2" xfId="222" xr:uid="{00000000-0005-0000-0000-0000EB000000}"/>
    <cellStyle name="Normal 10 5 2 2 3" xfId="223" xr:uid="{00000000-0005-0000-0000-0000EC000000}"/>
    <cellStyle name="Normal 10 5 2 3" xfId="224" xr:uid="{00000000-0005-0000-0000-0000ED000000}"/>
    <cellStyle name="Normal 10 5 2 3 2" xfId="225" xr:uid="{00000000-0005-0000-0000-0000EE000000}"/>
    <cellStyle name="Normal 10 5 2 4" xfId="226" xr:uid="{00000000-0005-0000-0000-0000EF000000}"/>
    <cellStyle name="Normal 10 5 3" xfId="227" xr:uid="{00000000-0005-0000-0000-0000F0000000}"/>
    <cellStyle name="Normal 10 5 3 2" xfId="228" xr:uid="{00000000-0005-0000-0000-0000F1000000}"/>
    <cellStyle name="Normal 10 5 3 2 2" xfId="229" xr:uid="{00000000-0005-0000-0000-0000F2000000}"/>
    <cellStyle name="Normal 10 5 3 3" xfId="230" xr:uid="{00000000-0005-0000-0000-0000F3000000}"/>
    <cellStyle name="Normal 10 5 4" xfId="231" xr:uid="{00000000-0005-0000-0000-0000F4000000}"/>
    <cellStyle name="Normal 10 5 4 2" xfId="232" xr:uid="{00000000-0005-0000-0000-0000F5000000}"/>
    <cellStyle name="Normal 10 5 5" xfId="233" xr:uid="{00000000-0005-0000-0000-0000F6000000}"/>
    <cellStyle name="Normal 10 6" xfId="234" xr:uid="{00000000-0005-0000-0000-0000F7000000}"/>
    <cellStyle name="Normal 10 6 2" xfId="235" xr:uid="{00000000-0005-0000-0000-0000F8000000}"/>
    <cellStyle name="Normal 10 6 2 2" xfId="236" xr:uid="{00000000-0005-0000-0000-0000F9000000}"/>
    <cellStyle name="Normal 10 6 2 2 2" xfId="237" xr:uid="{00000000-0005-0000-0000-0000FA000000}"/>
    <cellStyle name="Normal 10 6 2 2 2 2" xfId="238" xr:uid="{00000000-0005-0000-0000-0000FB000000}"/>
    <cellStyle name="Normal 10 6 2 2 3" xfId="239" xr:uid="{00000000-0005-0000-0000-0000FC000000}"/>
    <cellStyle name="Normal 10 6 2 3" xfId="240" xr:uid="{00000000-0005-0000-0000-0000FD000000}"/>
    <cellStyle name="Normal 10 6 2 3 2" xfId="241" xr:uid="{00000000-0005-0000-0000-0000FE000000}"/>
    <cellStyle name="Normal 10 6 2 4" xfId="242" xr:uid="{00000000-0005-0000-0000-0000FF000000}"/>
    <cellStyle name="Normal 10 6 3" xfId="243" xr:uid="{00000000-0005-0000-0000-000000010000}"/>
    <cellStyle name="Normal 10 6 3 2" xfId="244" xr:uid="{00000000-0005-0000-0000-000001010000}"/>
    <cellStyle name="Normal 10 6 3 2 2" xfId="245" xr:uid="{00000000-0005-0000-0000-000002010000}"/>
    <cellStyle name="Normal 10 6 3 3" xfId="246" xr:uid="{00000000-0005-0000-0000-000003010000}"/>
    <cellStyle name="Normal 10 6 4" xfId="247" xr:uid="{00000000-0005-0000-0000-000004010000}"/>
    <cellStyle name="Normal 10 6 4 2" xfId="248" xr:uid="{00000000-0005-0000-0000-000005010000}"/>
    <cellStyle name="Normal 10 6 5" xfId="249" xr:uid="{00000000-0005-0000-0000-000006010000}"/>
    <cellStyle name="Normal 10 7" xfId="250" xr:uid="{00000000-0005-0000-0000-000007010000}"/>
    <cellStyle name="Normal 10 7 2" xfId="251" xr:uid="{00000000-0005-0000-0000-000008010000}"/>
    <cellStyle name="Normal 10 7 2 2" xfId="252" xr:uid="{00000000-0005-0000-0000-000009010000}"/>
    <cellStyle name="Normal 10 7 2 2 2" xfId="253" xr:uid="{00000000-0005-0000-0000-00000A010000}"/>
    <cellStyle name="Normal 10 7 2 2 2 2" xfId="254" xr:uid="{00000000-0005-0000-0000-00000B010000}"/>
    <cellStyle name="Normal 10 7 2 2 3" xfId="255" xr:uid="{00000000-0005-0000-0000-00000C010000}"/>
    <cellStyle name="Normal 10 7 2 3" xfId="256" xr:uid="{00000000-0005-0000-0000-00000D010000}"/>
    <cellStyle name="Normal 10 7 2 3 2" xfId="257" xr:uid="{00000000-0005-0000-0000-00000E010000}"/>
    <cellStyle name="Normal 10 7 2 4" xfId="258" xr:uid="{00000000-0005-0000-0000-00000F010000}"/>
    <cellStyle name="Normal 10 7 3" xfId="259" xr:uid="{00000000-0005-0000-0000-000010010000}"/>
    <cellStyle name="Normal 10 7 3 2" xfId="260" xr:uid="{00000000-0005-0000-0000-000011010000}"/>
    <cellStyle name="Normal 10 7 3 2 2" xfId="261" xr:uid="{00000000-0005-0000-0000-000012010000}"/>
    <cellStyle name="Normal 10 7 3 3" xfId="262" xr:uid="{00000000-0005-0000-0000-000013010000}"/>
    <cellStyle name="Normal 10 7 4" xfId="263" xr:uid="{00000000-0005-0000-0000-000014010000}"/>
    <cellStyle name="Normal 10 7 4 2" xfId="264" xr:uid="{00000000-0005-0000-0000-000015010000}"/>
    <cellStyle name="Normal 10 7 5" xfId="265" xr:uid="{00000000-0005-0000-0000-000016010000}"/>
    <cellStyle name="Normal 10 8" xfId="266" xr:uid="{00000000-0005-0000-0000-000017010000}"/>
    <cellStyle name="Normal 10 8 2" xfId="267" xr:uid="{00000000-0005-0000-0000-000018010000}"/>
    <cellStyle name="Normal 10 8 2 2" xfId="268" xr:uid="{00000000-0005-0000-0000-000019010000}"/>
    <cellStyle name="Normal 10 8 2 2 2" xfId="269" xr:uid="{00000000-0005-0000-0000-00001A010000}"/>
    <cellStyle name="Normal 10 8 2 3" xfId="270" xr:uid="{00000000-0005-0000-0000-00001B010000}"/>
    <cellStyle name="Normal 10 8 3" xfId="271" xr:uid="{00000000-0005-0000-0000-00001C010000}"/>
    <cellStyle name="Normal 10 8 3 2" xfId="272" xr:uid="{00000000-0005-0000-0000-00001D010000}"/>
    <cellStyle name="Normal 10 8 4" xfId="273" xr:uid="{00000000-0005-0000-0000-00001E010000}"/>
    <cellStyle name="Normal 10 9" xfId="274" xr:uid="{00000000-0005-0000-0000-00001F010000}"/>
    <cellStyle name="Normal 10 9 2" xfId="275" xr:uid="{00000000-0005-0000-0000-000020010000}"/>
    <cellStyle name="Normal 10 9 2 2" xfId="276" xr:uid="{00000000-0005-0000-0000-000021010000}"/>
    <cellStyle name="Normal 10 9 3" xfId="277" xr:uid="{00000000-0005-0000-0000-000022010000}"/>
    <cellStyle name="Normal 11" xfId="278" xr:uid="{00000000-0005-0000-0000-000023010000}"/>
    <cellStyle name="Normal 11 10" xfId="279" xr:uid="{00000000-0005-0000-0000-000024010000}"/>
    <cellStyle name="Normal 11 10 2" xfId="280" xr:uid="{00000000-0005-0000-0000-000025010000}"/>
    <cellStyle name="Normal 11 10 2 2" xfId="281" xr:uid="{00000000-0005-0000-0000-000026010000}"/>
    <cellStyle name="Normal 11 10 2 2 2" xfId="282" xr:uid="{00000000-0005-0000-0000-000027010000}"/>
    <cellStyle name="Normal 11 10 2 2 2 2" xfId="283" xr:uid="{00000000-0005-0000-0000-000028010000}"/>
    <cellStyle name="Normal 11 10 2 2 3" xfId="284" xr:uid="{00000000-0005-0000-0000-000029010000}"/>
    <cellStyle name="Normal 11 10 2 3" xfId="285" xr:uid="{00000000-0005-0000-0000-00002A010000}"/>
    <cellStyle name="Normal 11 10 2 3 2" xfId="286" xr:uid="{00000000-0005-0000-0000-00002B010000}"/>
    <cellStyle name="Normal 11 10 2 4" xfId="287" xr:uid="{00000000-0005-0000-0000-00002C010000}"/>
    <cellStyle name="Normal 11 10 3" xfId="288" xr:uid="{00000000-0005-0000-0000-00002D010000}"/>
    <cellStyle name="Normal 11 10 3 2" xfId="289" xr:uid="{00000000-0005-0000-0000-00002E010000}"/>
    <cellStyle name="Normal 11 10 3 2 2" xfId="290" xr:uid="{00000000-0005-0000-0000-00002F010000}"/>
    <cellStyle name="Normal 11 10 3 3" xfId="291" xr:uid="{00000000-0005-0000-0000-000030010000}"/>
    <cellStyle name="Normal 11 10 4" xfId="292" xr:uid="{00000000-0005-0000-0000-000031010000}"/>
    <cellStyle name="Normal 11 10 4 2" xfId="293" xr:uid="{00000000-0005-0000-0000-000032010000}"/>
    <cellStyle name="Normal 11 10 5" xfId="294" xr:uid="{00000000-0005-0000-0000-000033010000}"/>
    <cellStyle name="Normal 11 11" xfId="295" xr:uid="{00000000-0005-0000-0000-000034010000}"/>
    <cellStyle name="Normal 11 11 2" xfId="296" xr:uid="{00000000-0005-0000-0000-000035010000}"/>
    <cellStyle name="Normal 11 11 2 2" xfId="297" xr:uid="{00000000-0005-0000-0000-000036010000}"/>
    <cellStyle name="Normal 11 11 2 2 2" xfId="298" xr:uid="{00000000-0005-0000-0000-000037010000}"/>
    <cellStyle name="Normal 11 11 2 2 2 2" xfId="299" xr:uid="{00000000-0005-0000-0000-000038010000}"/>
    <cellStyle name="Normal 11 11 2 2 3" xfId="300" xr:uid="{00000000-0005-0000-0000-000039010000}"/>
    <cellStyle name="Normal 11 11 2 3" xfId="301" xr:uid="{00000000-0005-0000-0000-00003A010000}"/>
    <cellStyle name="Normal 11 11 2 3 2" xfId="302" xr:uid="{00000000-0005-0000-0000-00003B010000}"/>
    <cellStyle name="Normal 11 11 2 4" xfId="303" xr:uid="{00000000-0005-0000-0000-00003C010000}"/>
    <cellStyle name="Normal 11 11 3" xfId="304" xr:uid="{00000000-0005-0000-0000-00003D010000}"/>
    <cellStyle name="Normal 11 11 3 2" xfId="305" xr:uid="{00000000-0005-0000-0000-00003E010000}"/>
    <cellStyle name="Normal 11 11 3 2 2" xfId="306" xr:uid="{00000000-0005-0000-0000-00003F010000}"/>
    <cellStyle name="Normal 11 11 3 3" xfId="307" xr:uid="{00000000-0005-0000-0000-000040010000}"/>
    <cellStyle name="Normal 11 11 4" xfId="308" xr:uid="{00000000-0005-0000-0000-000041010000}"/>
    <cellStyle name="Normal 11 11 4 2" xfId="309" xr:uid="{00000000-0005-0000-0000-000042010000}"/>
    <cellStyle name="Normal 11 11 5" xfId="310" xr:uid="{00000000-0005-0000-0000-000043010000}"/>
    <cellStyle name="Normal 11 12" xfId="311" xr:uid="{00000000-0005-0000-0000-000044010000}"/>
    <cellStyle name="Normal 11 12 10" xfId="312" xr:uid="{00000000-0005-0000-0000-000045010000}"/>
    <cellStyle name="Normal 11 12 10 2" xfId="313" xr:uid="{00000000-0005-0000-0000-000046010000}"/>
    <cellStyle name="Normal 11 12 10 2 2" xfId="314" xr:uid="{00000000-0005-0000-0000-000047010000}"/>
    <cellStyle name="Normal 11 12 10 3" xfId="315" xr:uid="{00000000-0005-0000-0000-000048010000}"/>
    <cellStyle name="Normal 11 12 11" xfId="316" xr:uid="{00000000-0005-0000-0000-000049010000}"/>
    <cellStyle name="Normal 11 12 11 2" xfId="317" xr:uid="{00000000-0005-0000-0000-00004A010000}"/>
    <cellStyle name="Normal 11 12 11 2 2" xfId="318" xr:uid="{00000000-0005-0000-0000-00004B010000}"/>
    <cellStyle name="Normal 11 12 11 2 3" xfId="319" xr:uid="{00000000-0005-0000-0000-00004C010000}"/>
    <cellStyle name="Normal 11 12 11 3" xfId="320" xr:uid="{00000000-0005-0000-0000-00004D010000}"/>
    <cellStyle name="Normal 11 12 11 4" xfId="321" xr:uid="{00000000-0005-0000-0000-00004E010000}"/>
    <cellStyle name="Normal 11 12 11 4 2" xfId="322" xr:uid="{00000000-0005-0000-0000-00004F010000}"/>
    <cellStyle name="Normal 11 12 11 4 2 2" xfId="323" xr:uid="{00000000-0005-0000-0000-000050010000}"/>
    <cellStyle name="Normal 11 12 11 4 2 2 2" xfId="324" xr:uid="{00000000-0005-0000-0000-000051010000}"/>
    <cellStyle name="Normal 11 12 12" xfId="325" xr:uid="{00000000-0005-0000-0000-000052010000}"/>
    <cellStyle name="Normal 11 12 13" xfId="326" xr:uid="{00000000-0005-0000-0000-000053010000}"/>
    <cellStyle name="Normal 11 12 2" xfId="327" xr:uid="{00000000-0005-0000-0000-000054010000}"/>
    <cellStyle name="Normal 11 12 2 2" xfId="328" xr:uid="{00000000-0005-0000-0000-000055010000}"/>
    <cellStyle name="Normal 11 12 2 2 2" xfId="329" xr:uid="{00000000-0005-0000-0000-000056010000}"/>
    <cellStyle name="Normal 11 12 2 2 2 2" xfId="330" xr:uid="{00000000-0005-0000-0000-000057010000}"/>
    <cellStyle name="Normal 11 12 2 2 2 2 2" xfId="331" xr:uid="{00000000-0005-0000-0000-000058010000}"/>
    <cellStyle name="Normal 11 12 2 2 2 3" xfId="332" xr:uid="{00000000-0005-0000-0000-000059010000}"/>
    <cellStyle name="Normal 11 12 2 2 3" xfId="333" xr:uid="{00000000-0005-0000-0000-00005A010000}"/>
    <cellStyle name="Normal 11 12 2 2 3 2" xfId="334" xr:uid="{00000000-0005-0000-0000-00005B010000}"/>
    <cellStyle name="Normal 11 12 2 2 4" xfId="335" xr:uid="{00000000-0005-0000-0000-00005C010000}"/>
    <cellStyle name="Normal 11 12 2 3" xfId="336" xr:uid="{00000000-0005-0000-0000-00005D010000}"/>
    <cellStyle name="Normal 11 12 2 3 2" xfId="337" xr:uid="{00000000-0005-0000-0000-00005E010000}"/>
    <cellStyle name="Normal 11 12 2 3 2 2" xfId="338" xr:uid="{00000000-0005-0000-0000-00005F010000}"/>
    <cellStyle name="Normal 11 12 2 3 3" xfId="339" xr:uid="{00000000-0005-0000-0000-000060010000}"/>
    <cellStyle name="Normal 11 12 2 4" xfId="340" xr:uid="{00000000-0005-0000-0000-000061010000}"/>
    <cellStyle name="Normal 11 12 2 4 2" xfId="341" xr:uid="{00000000-0005-0000-0000-000062010000}"/>
    <cellStyle name="Normal 11 12 2 5" xfId="342" xr:uid="{00000000-0005-0000-0000-000063010000}"/>
    <cellStyle name="Normal 11 12 3" xfId="343" xr:uid="{00000000-0005-0000-0000-000064010000}"/>
    <cellStyle name="Normal 11 12 3 2" xfId="344" xr:uid="{00000000-0005-0000-0000-000065010000}"/>
    <cellStyle name="Normal 11 12 3 2 2" xfId="345" xr:uid="{00000000-0005-0000-0000-000066010000}"/>
    <cellStyle name="Normal 11 12 3 2 2 2" xfId="346" xr:uid="{00000000-0005-0000-0000-000067010000}"/>
    <cellStyle name="Normal 11 12 3 2 3" xfId="347" xr:uid="{00000000-0005-0000-0000-000068010000}"/>
    <cellStyle name="Normal 11 12 3 2 4" xfId="348" xr:uid="{00000000-0005-0000-0000-000069010000}"/>
    <cellStyle name="Normal 11 12 3 2 5" xfId="349" xr:uid="{00000000-0005-0000-0000-00006A010000}"/>
    <cellStyle name="Normal 11 12 3 3" xfId="350" xr:uid="{00000000-0005-0000-0000-00006B010000}"/>
    <cellStyle name="Normal 11 12 3 3 2" xfId="351" xr:uid="{00000000-0005-0000-0000-00006C010000}"/>
    <cellStyle name="Normal 11 12 3 4" xfId="352" xr:uid="{00000000-0005-0000-0000-00006D010000}"/>
    <cellStyle name="Normal 11 12 4" xfId="353" xr:uid="{00000000-0005-0000-0000-00006E010000}"/>
    <cellStyle name="Normal 11 12 4 2" xfId="354" xr:uid="{00000000-0005-0000-0000-00006F010000}"/>
    <cellStyle name="Normal 11 12 4 2 10" xfId="355" xr:uid="{00000000-0005-0000-0000-000070010000}"/>
    <cellStyle name="Normal 11 12 4 2 11" xfId="356" xr:uid="{00000000-0005-0000-0000-000071010000}"/>
    <cellStyle name="Normal 11 12 4 2 12" xfId="2601" xr:uid="{00000000-0005-0000-0000-000072010000}"/>
    <cellStyle name="Normal 11 12 4 2 12 2" xfId="2709" xr:uid="{00000000-0005-0000-0000-000073010000}"/>
    <cellStyle name="Normal 11 12 4 2 12 3" xfId="2657" xr:uid="{00000000-0005-0000-0000-000072010000}"/>
    <cellStyle name="Normal 11 12 4 2 2" xfId="357" xr:uid="{00000000-0005-0000-0000-000073010000}"/>
    <cellStyle name="Normal 11 12 4 2 2 2" xfId="358" xr:uid="{00000000-0005-0000-0000-000074010000}"/>
    <cellStyle name="Normal 11 12 4 2 3" xfId="359" xr:uid="{00000000-0005-0000-0000-000075010000}"/>
    <cellStyle name="Normal 11 12 4 2 3 2" xfId="360" xr:uid="{00000000-0005-0000-0000-000076010000}"/>
    <cellStyle name="Normal 11 12 4 2 3 3" xfId="361" xr:uid="{00000000-0005-0000-0000-000077010000}"/>
    <cellStyle name="Normal 11 12 4 2 3 3 2" xfId="2592" xr:uid="{00000000-0005-0000-0000-000078010000}"/>
    <cellStyle name="Normal 11 12 4 2 3 3 2 2" xfId="2710" xr:uid="{00000000-0005-0000-0000-000079010000}"/>
    <cellStyle name="Normal 11 12 4 2 3 3 2 3" xfId="2658" xr:uid="{00000000-0005-0000-0000-000078010000}"/>
    <cellStyle name="Normal 11 12 4 2 4" xfId="362" xr:uid="{00000000-0005-0000-0000-000079010000}"/>
    <cellStyle name="Normal 11 12 4 2 4 2" xfId="363" xr:uid="{00000000-0005-0000-0000-00007A010000}"/>
    <cellStyle name="Normal 11 12 4 2 4 3" xfId="364" xr:uid="{00000000-0005-0000-0000-00007B010000}"/>
    <cellStyle name="Normal 11 12 4 2 4 4" xfId="365" xr:uid="{00000000-0005-0000-0000-00007C010000}"/>
    <cellStyle name="Normal 11 12 4 2 5" xfId="366" xr:uid="{00000000-0005-0000-0000-00007D010000}"/>
    <cellStyle name="Normal 11 12 4 2 6" xfId="367" xr:uid="{00000000-0005-0000-0000-00007E010000}"/>
    <cellStyle name="Normal 11 12 4 2 6 2" xfId="368" xr:uid="{00000000-0005-0000-0000-00007F010000}"/>
    <cellStyle name="Normal 11 12 4 2 6 2 2" xfId="369" xr:uid="{00000000-0005-0000-0000-000080010000}"/>
    <cellStyle name="Normal 11 12 4 2 7" xfId="370" xr:uid="{00000000-0005-0000-0000-000081010000}"/>
    <cellStyle name="Normal 11 12 4 2 8" xfId="371" xr:uid="{00000000-0005-0000-0000-000082010000}"/>
    <cellStyle name="Normal 11 12 4 2 9" xfId="372" xr:uid="{00000000-0005-0000-0000-000083010000}"/>
    <cellStyle name="Normal 11 12 4 2 9 2" xfId="2586" xr:uid="{00000000-0005-0000-0000-000084010000}"/>
    <cellStyle name="Normal 11 12 4 2 9 2 2" xfId="2737" xr:uid="{00000000-0005-0000-0000-000086010000}"/>
    <cellStyle name="Normal 11 12 4 2 9 2 2 2" xfId="2738" xr:uid="{00000000-0005-0000-0000-000087010000}"/>
    <cellStyle name="Normal 11 12 4 2 9 2 3" xfId="2711" xr:uid="{00000000-0005-0000-0000-000085010000}"/>
    <cellStyle name="Normal 11 12 4 2 9 2 4" xfId="2659" xr:uid="{00000000-0005-0000-0000-000084010000}"/>
    <cellStyle name="Normal 11 12 4 2 9 3" xfId="2731" xr:uid="{00000000-0005-0000-0000-000088010000}"/>
    <cellStyle name="Normal 11 12 4 3" xfId="373" xr:uid="{00000000-0005-0000-0000-000085010000}"/>
    <cellStyle name="Normal 11 12 4 3 2" xfId="374" xr:uid="{00000000-0005-0000-0000-000086010000}"/>
    <cellStyle name="Normal 11 12 4 3 2 2" xfId="375" xr:uid="{00000000-0005-0000-0000-000087010000}"/>
    <cellStyle name="Normal 11 12 4 3 3" xfId="376" xr:uid="{00000000-0005-0000-0000-000088010000}"/>
    <cellStyle name="Normal 11 12 4 4" xfId="377" xr:uid="{00000000-0005-0000-0000-000089010000}"/>
    <cellStyle name="Normal 11 12 4 4 2" xfId="378" xr:uid="{00000000-0005-0000-0000-00008A010000}"/>
    <cellStyle name="Normal 11 12 4 5" xfId="379" xr:uid="{00000000-0005-0000-0000-00008B010000}"/>
    <cellStyle name="Normal 11 12 5" xfId="380" xr:uid="{00000000-0005-0000-0000-00008C010000}"/>
    <cellStyle name="Normal 11 12 5 2" xfId="381" xr:uid="{00000000-0005-0000-0000-00008D010000}"/>
    <cellStyle name="Normal 11 12 5 2 2" xfId="382" xr:uid="{00000000-0005-0000-0000-00008E010000}"/>
    <cellStyle name="Normal 11 12 5 3" xfId="383" xr:uid="{00000000-0005-0000-0000-00008F010000}"/>
    <cellStyle name="Normal 11 12 6" xfId="384" xr:uid="{00000000-0005-0000-0000-000090010000}"/>
    <cellStyle name="Normal 11 12 6 2" xfId="385" xr:uid="{00000000-0005-0000-0000-000091010000}"/>
    <cellStyle name="Normal 11 12 6 2 2" xfId="386" xr:uid="{00000000-0005-0000-0000-000092010000}"/>
    <cellStyle name="Normal 11 12 6 2 2 2" xfId="387" xr:uid="{00000000-0005-0000-0000-000093010000}"/>
    <cellStyle name="Normal 11 12 6 2 3" xfId="388" xr:uid="{00000000-0005-0000-0000-000094010000}"/>
    <cellStyle name="Normal 11 12 6 2 4" xfId="389" xr:uid="{00000000-0005-0000-0000-000095010000}"/>
    <cellStyle name="Normal 11 12 6 2 4 2" xfId="390" xr:uid="{00000000-0005-0000-0000-000096010000}"/>
    <cellStyle name="Normal 11 12 6 2 4 3" xfId="391" xr:uid="{00000000-0005-0000-0000-000097010000}"/>
    <cellStyle name="Normal 11 12 6 2 4 4" xfId="392" xr:uid="{00000000-0005-0000-0000-000098010000}"/>
    <cellStyle name="Normal 11 12 6 3" xfId="393" xr:uid="{00000000-0005-0000-0000-000099010000}"/>
    <cellStyle name="Normal 11 12 6 3 2" xfId="394" xr:uid="{00000000-0005-0000-0000-00009A010000}"/>
    <cellStyle name="Normal 11 12 6 4" xfId="395" xr:uid="{00000000-0005-0000-0000-00009B010000}"/>
    <cellStyle name="Normal 11 12 7" xfId="396" xr:uid="{00000000-0005-0000-0000-00009C010000}"/>
    <cellStyle name="Normal 11 12 7 2" xfId="397" xr:uid="{00000000-0005-0000-0000-00009D010000}"/>
    <cellStyle name="Normal 11 12 7 2 2" xfId="398" xr:uid="{00000000-0005-0000-0000-00009E010000}"/>
    <cellStyle name="Normal 11 12 7 3" xfId="399" xr:uid="{00000000-0005-0000-0000-00009F010000}"/>
    <cellStyle name="Normal 11 12 8" xfId="400" xr:uid="{00000000-0005-0000-0000-0000A0010000}"/>
    <cellStyle name="Normal 11 12 8 2" xfId="401" xr:uid="{00000000-0005-0000-0000-0000A1010000}"/>
    <cellStyle name="Normal 11 12 9" xfId="402" xr:uid="{00000000-0005-0000-0000-0000A2010000}"/>
    <cellStyle name="Normal 11 12 9 2" xfId="403" xr:uid="{00000000-0005-0000-0000-0000A3010000}"/>
    <cellStyle name="Normal 11 13" xfId="404" xr:uid="{00000000-0005-0000-0000-0000A4010000}"/>
    <cellStyle name="Normal 11 13 10" xfId="405" xr:uid="{00000000-0005-0000-0000-0000A5010000}"/>
    <cellStyle name="Normal 11 13 2" xfId="406" xr:uid="{00000000-0005-0000-0000-0000A6010000}"/>
    <cellStyle name="Normal 11 13 2 2" xfId="407" xr:uid="{00000000-0005-0000-0000-0000A7010000}"/>
    <cellStyle name="Normal 11 13 2 2 10" xfId="408" xr:uid="{00000000-0005-0000-0000-0000A8010000}"/>
    <cellStyle name="Normal 11 13 2 2 11" xfId="409" xr:uid="{00000000-0005-0000-0000-0000A9010000}"/>
    <cellStyle name="Normal 11 13 2 2 2" xfId="410" xr:uid="{00000000-0005-0000-0000-0000AA010000}"/>
    <cellStyle name="Normal 11 13 2 2 2 2" xfId="411" xr:uid="{00000000-0005-0000-0000-0000AB010000}"/>
    <cellStyle name="Normal 11 13 2 2 2 2 2" xfId="412" xr:uid="{00000000-0005-0000-0000-0000AC010000}"/>
    <cellStyle name="Normal 11 13 2 2 2 2 2 2" xfId="413" xr:uid="{00000000-0005-0000-0000-0000AD010000}"/>
    <cellStyle name="Normal 11 13 2 2 2 2 2 2 2" xfId="414" xr:uid="{00000000-0005-0000-0000-0000AE010000}"/>
    <cellStyle name="Normal 11 13 2 2 2 2 2 2 2 2" xfId="415" xr:uid="{00000000-0005-0000-0000-0000AF010000}"/>
    <cellStyle name="Normal 11 13 2 2 2 2 2 2 2 3" xfId="416" xr:uid="{00000000-0005-0000-0000-0000B0010000}"/>
    <cellStyle name="Normal 11 13 2 2 2 2 2 2 3" xfId="417" xr:uid="{00000000-0005-0000-0000-0000B1010000}"/>
    <cellStyle name="Normal 11 13 2 2 2 2 2 3" xfId="418" xr:uid="{00000000-0005-0000-0000-0000B2010000}"/>
    <cellStyle name="Normal 11 13 2 2 2 2 3" xfId="419" xr:uid="{00000000-0005-0000-0000-0000B3010000}"/>
    <cellStyle name="Normal 11 13 2 2 2 3" xfId="420" xr:uid="{00000000-0005-0000-0000-0000B4010000}"/>
    <cellStyle name="Normal 11 13 2 2 2 3 2" xfId="421" xr:uid="{00000000-0005-0000-0000-0000B5010000}"/>
    <cellStyle name="Normal 11 13 2 2 2 4" xfId="422" xr:uid="{00000000-0005-0000-0000-0000B6010000}"/>
    <cellStyle name="Normal 11 13 2 2 2 4 2" xfId="423" xr:uid="{00000000-0005-0000-0000-0000B7010000}"/>
    <cellStyle name="Normal 11 13 2 2 2 4 2 2" xfId="424" xr:uid="{00000000-0005-0000-0000-0000B8010000}"/>
    <cellStyle name="Normal 11 13 2 2 2 4 3" xfId="425" xr:uid="{00000000-0005-0000-0000-0000B9010000}"/>
    <cellStyle name="Normal 11 13 2 2 2 5" xfId="426" xr:uid="{00000000-0005-0000-0000-0000BA010000}"/>
    <cellStyle name="Normal 11 13 2 2 2 6" xfId="427" xr:uid="{00000000-0005-0000-0000-0000BB010000}"/>
    <cellStyle name="Normal 11 13 2 2 3" xfId="428" xr:uid="{00000000-0005-0000-0000-0000BC010000}"/>
    <cellStyle name="Normal 11 13 2 2 3 2" xfId="429" xr:uid="{00000000-0005-0000-0000-0000BD010000}"/>
    <cellStyle name="Normal 11 13 2 2 4" xfId="430" xr:uid="{00000000-0005-0000-0000-0000BE010000}"/>
    <cellStyle name="Normal 11 13 2 2 4 2" xfId="431" xr:uid="{00000000-0005-0000-0000-0000BF010000}"/>
    <cellStyle name="Normal 11 13 2 2 4 3" xfId="432" xr:uid="{00000000-0005-0000-0000-0000C0010000}"/>
    <cellStyle name="Normal 11 13 2 2 4 4" xfId="433" xr:uid="{00000000-0005-0000-0000-0000C1010000}"/>
    <cellStyle name="Normal 11 13 2 2 5" xfId="434" xr:uid="{00000000-0005-0000-0000-0000C2010000}"/>
    <cellStyle name="Normal 11 13 2 2 6" xfId="435" xr:uid="{00000000-0005-0000-0000-0000C3010000}"/>
    <cellStyle name="Normal 11 13 2 2 7" xfId="436" xr:uid="{00000000-0005-0000-0000-0000C4010000}"/>
    <cellStyle name="Normal 11 13 2 2 8" xfId="437" xr:uid="{00000000-0005-0000-0000-0000C5010000}"/>
    <cellStyle name="Normal 11 13 2 2 9" xfId="438" xr:uid="{00000000-0005-0000-0000-0000C6010000}"/>
    <cellStyle name="Normal 11 13 2 3" xfId="439" xr:uid="{00000000-0005-0000-0000-0000C7010000}"/>
    <cellStyle name="Normal 11 13 2 3 2" xfId="440" xr:uid="{00000000-0005-0000-0000-0000C8010000}"/>
    <cellStyle name="Normal 11 13 2 3 2 2" xfId="441" xr:uid="{00000000-0005-0000-0000-0000C9010000}"/>
    <cellStyle name="Normal 11 13 2 3 2 2 2" xfId="442" xr:uid="{00000000-0005-0000-0000-0000CA010000}"/>
    <cellStyle name="Normal 11 13 2 3 2 2 2 2" xfId="443" xr:uid="{00000000-0005-0000-0000-0000CB010000}"/>
    <cellStyle name="Normal 11 13 2 3 2 2 2 2 2" xfId="444" xr:uid="{00000000-0005-0000-0000-0000CC010000}"/>
    <cellStyle name="Normal 11 13 2 3 2 2 2 3" xfId="445" xr:uid="{00000000-0005-0000-0000-0000CD010000}"/>
    <cellStyle name="Normal 11 13 2 3 2 2 2 4" xfId="446" xr:uid="{00000000-0005-0000-0000-0000CE010000}"/>
    <cellStyle name="Normal 11 13 2 3 2 2 2 4 2" xfId="447" xr:uid="{00000000-0005-0000-0000-0000CF010000}"/>
    <cellStyle name="Normal 11 13 2 3 2 2 2 4 3" xfId="448" xr:uid="{00000000-0005-0000-0000-0000D0010000}"/>
    <cellStyle name="Normal 11 13 2 3 2 2 2 4 4" xfId="449" xr:uid="{00000000-0005-0000-0000-0000D1010000}"/>
    <cellStyle name="Normal 11 13 2 3 2 2 2 4 5" xfId="450" xr:uid="{00000000-0005-0000-0000-0000D2010000}"/>
    <cellStyle name="Normal 11 13 2 3 2 2 3" xfId="451" xr:uid="{00000000-0005-0000-0000-0000D3010000}"/>
    <cellStyle name="Normal 11 13 2 3 2 2 3 2" xfId="452" xr:uid="{00000000-0005-0000-0000-0000D4010000}"/>
    <cellStyle name="Normal 11 13 2 3 2 2 4" xfId="453" xr:uid="{00000000-0005-0000-0000-0000D5010000}"/>
    <cellStyle name="Normal 11 13 2 3 2 3" xfId="454" xr:uid="{00000000-0005-0000-0000-0000D6010000}"/>
    <cellStyle name="Normal 11 13 2 3 2 3 2" xfId="455" xr:uid="{00000000-0005-0000-0000-0000D7010000}"/>
    <cellStyle name="Normal 11 13 2 3 2 4" xfId="456" xr:uid="{00000000-0005-0000-0000-0000D8010000}"/>
    <cellStyle name="Normal 11 13 2 3 2 4 2" xfId="457" xr:uid="{00000000-0005-0000-0000-0000D9010000}"/>
    <cellStyle name="Normal 11 13 2 3 2 4 2 2" xfId="458" xr:uid="{00000000-0005-0000-0000-0000DA010000}"/>
    <cellStyle name="Normal 11 13 2 3 2 4 3" xfId="459" xr:uid="{00000000-0005-0000-0000-0000DB010000}"/>
    <cellStyle name="Normal 11 13 2 3 2 5" xfId="460" xr:uid="{00000000-0005-0000-0000-0000DC010000}"/>
    <cellStyle name="Normal 11 13 2 3 2 6" xfId="461" xr:uid="{00000000-0005-0000-0000-0000DD010000}"/>
    <cellStyle name="Normal 11 13 2 3 3" xfId="462" xr:uid="{00000000-0005-0000-0000-0000DE010000}"/>
    <cellStyle name="Normal 11 13 2 3 3 2" xfId="463" xr:uid="{00000000-0005-0000-0000-0000DF010000}"/>
    <cellStyle name="Normal 11 13 2 3 4" xfId="464" xr:uid="{00000000-0005-0000-0000-0000E0010000}"/>
    <cellStyle name="Normal 11 13 2 3 4 2" xfId="465" xr:uid="{00000000-0005-0000-0000-0000E1010000}"/>
    <cellStyle name="Normal 11 13 2 3 4 2 2" xfId="466" xr:uid="{00000000-0005-0000-0000-0000E2010000}"/>
    <cellStyle name="Normal 11 13 2 3 4 2 3" xfId="467" xr:uid="{00000000-0005-0000-0000-0000E3010000}"/>
    <cellStyle name="Normal 11 13 2 3 4 3" xfId="468" xr:uid="{00000000-0005-0000-0000-0000E4010000}"/>
    <cellStyle name="Normal 11 13 2 3 5" xfId="469" xr:uid="{00000000-0005-0000-0000-0000E5010000}"/>
    <cellStyle name="Normal 11 13 2 4" xfId="470" xr:uid="{00000000-0005-0000-0000-0000E6010000}"/>
    <cellStyle name="Normal 11 13 2 4 2" xfId="471" xr:uid="{00000000-0005-0000-0000-0000E7010000}"/>
    <cellStyle name="Normal 11 13 2 5" xfId="472" xr:uid="{00000000-0005-0000-0000-0000E8010000}"/>
    <cellStyle name="Normal 11 13 3" xfId="473" xr:uid="{00000000-0005-0000-0000-0000E9010000}"/>
    <cellStyle name="Normal 11 13 3 2" xfId="474" xr:uid="{00000000-0005-0000-0000-0000EA010000}"/>
    <cellStyle name="Normal 11 13 3 2 2" xfId="475" xr:uid="{00000000-0005-0000-0000-0000EB010000}"/>
    <cellStyle name="Normal 11 13 3 2 2 2" xfId="476" xr:uid="{00000000-0005-0000-0000-0000EC010000}"/>
    <cellStyle name="Normal 11 13 3 2 2 2 2" xfId="477" xr:uid="{00000000-0005-0000-0000-0000ED010000}"/>
    <cellStyle name="Normal 11 13 3 2 2 3" xfId="478" xr:uid="{00000000-0005-0000-0000-0000EE010000}"/>
    <cellStyle name="Normal 11 13 3 2 3" xfId="479" xr:uid="{00000000-0005-0000-0000-0000EF010000}"/>
    <cellStyle name="Normal 11 13 3 2 3 2" xfId="480" xr:uid="{00000000-0005-0000-0000-0000F0010000}"/>
    <cellStyle name="Normal 11 13 3 2 4" xfId="481" xr:uid="{00000000-0005-0000-0000-0000F1010000}"/>
    <cellStyle name="Normal 11 13 3 2 4 2" xfId="482" xr:uid="{00000000-0005-0000-0000-0000F2010000}"/>
    <cellStyle name="Normal 11 13 3 2 5" xfId="483" xr:uid="{00000000-0005-0000-0000-0000F3010000}"/>
    <cellStyle name="Normal 11 13 3 2 5 2" xfId="484" xr:uid="{00000000-0005-0000-0000-0000F4010000}"/>
    <cellStyle name="Normal 11 13 3 2 5 2 2" xfId="485" xr:uid="{00000000-0005-0000-0000-0000F5010000}"/>
    <cellStyle name="Normal 11 13 3 2 5 2 3" xfId="486" xr:uid="{00000000-0005-0000-0000-0000F6010000}"/>
    <cellStyle name="Normal 11 13 3 2 5 3" xfId="487" xr:uid="{00000000-0005-0000-0000-0000F7010000}"/>
    <cellStyle name="Normal 11 13 3 2 6" xfId="488" xr:uid="{00000000-0005-0000-0000-0000F8010000}"/>
    <cellStyle name="Normal 11 13 3 3" xfId="489" xr:uid="{00000000-0005-0000-0000-0000F9010000}"/>
    <cellStyle name="Normal 11 13 3 3 2" xfId="490" xr:uid="{00000000-0005-0000-0000-0000FA010000}"/>
    <cellStyle name="Normal 11 13 3 3 2 2" xfId="491" xr:uid="{00000000-0005-0000-0000-0000FB010000}"/>
    <cellStyle name="Normal 11 13 3 3 3" xfId="492" xr:uid="{00000000-0005-0000-0000-0000FC010000}"/>
    <cellStyle name="Normal 11 13 3 4" xfId="493" xr:uid="{00000000-0005-0000-0000-0000FD010000}"/>
    <cellStyle name="Normal 11 13 3 4 2" xfId="494" xr:uid="{00000000-0005-0000-0000-0000FE010000}"/>
    <cellStyle name="Normal 11 13 3 4 2 2" xfId="495" xr:uid="{00000000-0005-0000-0000-0000FF010000}"/>
    <cellStyle name="Normal 11 13 3 4 2 2 2" xfId="496" xr:uid="{00000000-0005-0000-0000-000000020000}"/>
    <cellStyle name="Normal 11 13 3 4 2 2 3" xfId="497" xr:uid="{00000000-0005-0000-0000-000001020000}"/>
    <cellStyle name="Normal 11 13 3 4 2 2 4" xfId="498" xr:uid="{00000000-0005-0000-0000-000002020000}"/>
    <cellStyle name="Normal 11 13 3 4 2 2 4 2" xfId="2588" xr:uid="{00000000-0005-0000-0000-000003020000}"/>
    <cellStyle name="Normal 11 13 3 4 2 2 4 2 2" xfId="2712" xr:uid="{00000000-0005-0000-0000-000007020000}"/>
    <cellStyle name="Normal 11 13 3 4 2 2 4 2 3" xfId="2660" xr:uid="{00000000-0005-0000-0000-000003020000}"/>
    <cellStyle name="Normal 11 13 3 4 2 2 4 3" xfId="2733" xr:uid="{00000000-0005-0000-0000-000008020000}"/>
    <cellStyle name="Normal 11 13 3 4 2 3" xfId="499" xr:uid="{00000000-0005-0000-0000-000004020000}"/>
    <cellStyle name="Normal 11 13 3 4 2 3 2" xfId="500" xr:uid="{00000000-0005-0000-0000-000005020000}"/>
    <cellStyle name="Normal 11 13 3 4 2 3 2 2" xfId="501" xr:uid="{00000000-0005-0000-0000-000006020000}"/>
    <cellStyle name="Normal 11 13 3 4 2 3 3" xfId="502" xr:uid="{00000000-0005-0000-0000-000007020000}"/>
    <cellStyle name="Normal 11 13 3 4 2 3 3 2" xfId="503" xr:uid="{00000000-0005-0000-0000-000008020000}"/>
    <cellStyle name="Normal 11 13 3 4 2 3 3 3" xfId="2583" xr:uid="{00000000-0005-0000-0000-000009020000}"/>
    <cellStyle name="Normal 11 13 3 4 2 3 3 3 2" xfId="2713" xr:uid="{00000000-0005-0000-0000-00000E020000}"/>
    <cellStyle name="Normal 11 13 3 4 2 3 3 3 3" xfId="2661" xr:uid="{00000000-0005-0000-0000-000009020000}"/>
    <cellStyle name="Normal 11 13 3 4 2 3 3 4" xfId="2729" xr:uid="{00000000-0005-0000-0000-00000F020000}"/>
    <cellStyle name="Normal 11 13 3 4 2 4" xfId="504" xr:uid="{00000000-0005-0000-0000-00000A020000}"/>
    <cellStyle name="Normal 11 13 3 4 2 5" xfId="505" xr:uid="{00000000-0005-0000-0000-00000B020000}"/>
    <cellStyle name="Normal 11 13 3 4 2 6" xfId="506" xr:uid="{00000000-0005-0000-0000-00000C020000}"/>
    <cellStyle name="Normal 11 13 3 4 2 6 2" xfId="2587" xr:uid="{00000000-0005-0000-0000-00000D020000}"/>
    <cellStyle name="Normal 11 13 3 4 2 6 2 2" xfId="2739" xr:uid="{00000000-0005-0000-0000-000014020000}"/>
    <cellStyle name="Normal 11 13 3 4 2 6 2 2 2" xfId="2740" xr:uid="{00000000-0005-0000-0000-000015020000}"/>
    <cellStyle name="Normal 11 13 3 4 2 6 2 3" xfId="2714" xr:uid="{00000000-0005-0000-0000-000013020000}"/>
    <cellStyle name="Normal 11 13 3 4 2 6 2 4" xfId="2662" xr:uid="{00000000-0005-0000-0000-00000D020000}"/>
    <cellStyle name="Normal 11 13 3 4 2 6 3" xfId="2732" xr:uid="{00000000-0005-0000-0000-000016020000}"/>
    <cellStyle name="Normal 11 13 3 4 3" xfId="507" xr:uid="{00000000-0005-0000-0000-00000E020000}"/>
    <cellStyle name="Normal 11 13 3 4 3 2" xfId="508" xr:uid="{00000000-0005-0000-0000-00000F020000}"/>
    <cellStyle name="Normal 11 13 3 4 3 2 2" xfId="509" xr:uid="{00000000-0005-0000-0000-000010020000}"/>
    <cellStyle name="Normal 11 13 3 4 3 3" xfId="510" xr:uid="{00000000-0005-0000-0000-000011020000}"/>
    <cellStyle name="Normal 11 13 3 4 4" xfId="511" xr:uid="{00000000-0005-0000-0000-000012020000}"/>
    <cellStyle name="Normal 11 13 3 4 4 2" xfId="512" xr:uid="{00000000-0005-0000-0000-000013020000}"/>
    <cellStyle name="Normal 11 13 3 4 5" xfId="513" xr:uid="{00000000-0005-0000-0000-000014020000}"/>
    <cellStyle name="Normal 11 13 3 4 5 2" xfId="514" xr:uid="{00000000-0005-0000-0000-000015020000}"/>
    <cellStyle name="Normal 11 13 3 4 5 2 2" xfId="515" xr:uid="{00000000-0005-0000-0000-000016020000}"/>
    <cellStyle name="Normal 11 13 3 4 5 3" xfId="516" xr:uid="{00000000-0005-0000-0000-000017020000}"/>
    <cellStyle name="Normal 11 13 3 4 6" xfId="517" xr:uid="{00000000-0005-0000-0000-000018020000}"/>
    <cellStyle name="Normal 11 13 3 5" xfId="518" xr:uid="{00000000-0005-0000-0000-000019020000}"/>
    <cellStyle name="Normal 11 13 3 5 2" xfId="519" xr:uid="{00000000-0005-0000-0000-00001A020000}"/>
    <cellStyle name="Normal 11 13 3 5 2 2" xfId="520" xr:uid="{00000000-0005-0000-0000-00001B020000}"/>
    <cellStyle name="Normal 11 13 3 5 3" xfId="521" xr:uid="{00000000-0005-0000-0000-00001C020000}"/>
    <cellStyle name="Normal 11 13 3 6" xfId="522" xr:uid="{00000000-0005-0000-0000-00001D020000}"/>
    <cellStyle name="Normal 11 13 3 6 2" xfId="523" xr:uid="{00000000-0005-0000-0000-00001E020000}"/>
    <cellStyle name="Normal 11 13 3 7" xfId="524" xr:uid="{00000000-0005-0000-0000-00001F020000}"/>
    <cellStyle name="Normal 11 13 3 8" xfId="525" xr:uid="{00000000-0005-0000-0000-000020020000}"/>
    <cellStyle name="Normal 11 13 4" xfId="526" xr:uid="{00000000-0005-0000-0000-000021020000}"/>
    <cellStyle name="Normal 11 13 4 2" xfId="527" xr:uid="{00000000-0005-0000-0000-000022020000}"/>
    <cellStyle name="Normal 11 13 4 2 2" xfId="528" xr:uid="{00000000-0005-0000-0000-000023020000}"/>
    <cellStyle name="Normal 11 13 4 2 2 2" xfId="529" xr:uid="{00000000-0005-0000-0000-000024020000}"/>
    <cellStyle name="Normal 11 13 4 2 3" xfId="530" xr:uid="{00000000-0005-0000-0000-000025020000}"/>
    <cellStyle name="Normal 11 13 4 3" xfId="531" xr:uid="{00000000-0005-0000-0000-000026020000}"/>
    <cellStyle name="Normal 11 13 4 3 2" xfId="532" xr:uid="{00000000-0005-0000-0000-000027020000}"/>
    <cellStyle name="Normal 11 13 4 4" xfId="533" xr:uid="{00000000-0005-0000-0000-000028020000}"/>
    <cellStyle name="Normal 11 13 5" xfId="534" xr:uid="{00000000-0005-0000-0000-000029020000}"/>
    <cellStyle name="Normal 11 13 5 2" xfId="535" xr:uid="{00000000-0005-0000-0000-00002A020000}"/>
    <cellStyle name="Normal 11 13 5 2 2" xfId="536" xr:uid="{00000000-0005-0000-0000-00002B020000}"/>
    <cellStyle name="Normal 11 13 5 3" xfId="537" xr:uid="{00000000-0005-0000-0000-00002C020000}"/>
    <cellStyle name="Normal 11 13 6" xfId="538" xr:uid="{00000000-0005-0000-0000-00002D020000}"/>
    <cellStyle name="Normal 11 13 6 2" xfId="539" xr:uid="{00000000-0005-0000-0000-00002E020000}"/>
    <cellStyle name="Normal 11 13 6 2 2" xfId="540" xr:uid="{00000000-0005-0000-0000-00002F020000}"/>
    <cellStyle name="Normal 11 13 6 3" xfId="541" xr:uid="{00000000-0005-0000-0000-000030020000}"/>
    <cellStyle name="Normal 11 13 6 3 2" xfId="542" xr:uid="{00000000-0005-0000-0000-000031020000}"/>
    <cellStyle name="Normal 11 13 6 3 3" xfId="543" xr:uid="{00000000-0005-0000-0000-000032020000}"/>
    <cellStyle name="Normal 11 13 6 3 3 2" xfId="544" xr:uid="{00000000-0005-0000-0000-000033020000}"/>
    <cellStyle name="Normal 11 13 6 4" xfId="545" xr:uid="{00000000-0005-0000-0000-000034020000}"/>
    <cellStyle name="Normal 11 13 7" xfId="546" xr:uid="{00000000-0005-0000-0000-000035020000}"/>
    <cellStyle name="Normal 11 13 7 2" xfId="547" xr:uid="{00000000-0005-0000-0000-000036020000}"/>
    <cellStyle name="Normal 11 13 8" xfId="548" xr:uid="{00000000-0005-0000-0000-000037020000}"/>
    <cellStyle name="Normal 11 13 8 2" xfId="549" xr:uid="{00000000-0005-0000-0000-000038020000}"/>
    <cellStyle name="Normal 11 13 9" xfId="550" xr:uid="{00000000-0005-0000-0000-000039020000}"/>
    <cellStyle name="Normal 11 13 9 2" xfId="551" xr:uid="{00000000-0005-0000-0000-00003A020000}"/>
    <cellStyle name="Normal 11 13 9 2 2" xfId="552" xr:uid="{00000000-0005-0000-0000-00003B020000}"/>
    <cellStyle name="Normal 11 13 9 2 3" xfId="553" xr:uid="{00000000-0005-0000-0000-00003C020000}"/>
    <cellStyle name="Normal 11 13 9 2 3 2" xfId="554" xr:uid="{00000000-0005-0000-0000-00003D020000}"/>
    <cellStyle name="Normal 11 13 9 2 3 3" xfId="2590" xr:uid="{00000000-0005-0000-0000-00003E020000}"/>
    <cellStyle name="Normal 11 13 9 2 3 3 2" xfId="2715" xr:uid="{00000000-0005-0000-0000-000047020000}"/>
    <cellStyle name="Normal 11 13 9 2 3 3 3" xfId="2663" xr:uid="{00000000-0005-0000-0000-00003E020000}"/>
    <cellStyle name="Normal 11 13 9 2 4" xfId="555" xr:uid="{00000000-0005-0000-0000-00003F020000}"/>
    <cellStyle name="Normal 11 13 9 2 4 2" xfId="2589" xr:uid="{00000000-0005-0000-0000-000040020000}"/>
    <cellStyle name="Normal 11 13 9 2 4 2 2" xfId="2716" xr:uid="{00000000-0005-0000-0000-000049020000}"/>
    <cellStyle name="Normal 11 13 9 2 4 2 3" xfId="2664" xr:uid="{00000000-0005-0000-0000-000040020000}"/>
    <cellStyle name="Normal 11 13 9 2 4 3" xfId="2734" xr:uid="{00000000-0005-0000-0000-00004A020000}"/>
    <cellStyle name="Normal 11 13 9 2 5" xfId="2621" xr:uid="{00000000-0005-0000-0000-000041020000}"/>
    <cellStyle name="Normal 11 13 9 2 5 2" xfId="2736" xr:uid="{00000000-0005-0000-0000-00004B020000}"/>
    <cellStyle name="Normal 11 13 9 2 5 3" xfId="2679" xr:uid="{00000000-0005-0000-0000-000041020000}"/>
    <cellStyle name="Normal 11 13 9 3" xfId="556" xr:uid="{00000000-0005-0000-0000-000042020000}"/>
    <cellStyle name="Normal 11 14" xfId="557" xr:uid="{00000000-0005-0000-0000-000043020000}"/>
    <cellStyle name="Normal 11 14 2" xfId="558" xr:uid="{00000000-0005-0000-0000-000044020000}"/>
    <cellStyle name="Normal 11 14 2 2" xfId="559" xr:uid="{00000000-0005-0000-0000-000045020000}"/>
    <cellStyle name="Normal 11 14 2 2 2" xfId="560" xr:uid="{00000000-0005-0000-0000-000046020000}"/>
    <cellStyle name="Normal 11 14 2 2 2 2" xfId="561" xr:uid="{00000000-0005-0000-0000-000047020000}"/>
    <cellStyle name="Normal 11 14 2 2 3" xfId="562" xr:uid="{00000000-0005-0000-0000-000048020000}"/>
    <cellStyle name="Normal 11 14 2 3" xfId="563" xr:uid="{00000000-0005-0000-0000-000049020000}"/>
    <cellStyle name="Normal 11 14 2 3 2" xfId="564" xr:uid="{00000000-0005-0000-0000-00004A020000}"/>
    <cellStyle name="Normal 11 14 2 4" xfId="565" xr:uid="{00000000-0005-0000-0000-00004B020000}"/>
    <cellStyle name="Normal 11 14 3" xfId="566" xr:uid="{00000000-0005-0000-0000-00004C020000}"/>
    <cellStyle name="Normal 11 14 3 2" xfId="567" xr:uid="{00000000-0005-0000-0000-00004D020000}"/>
    <cellStyle name="Normal 11 14 3 2 2" xfId="568" xr:uid="{00000000-0005-0000-0000-00004E020000}"/>
    <cellStyle name="Normal 11 14 3 3" xfId="569" xr:uid="{00000000-0005-0000-0000-00004F020000}"/>
    <cellStyle name="Normal 11 14 4" xfId="570" xr:uid="{00000000-0005-0000-0000-000050020000}"/>
    <cellStyle name="Normal 11 14 4 2" xfId="571" xr:uid="{00000000-0005-0000-0000-000051020000}"/>
    <cellStyle name="Normal 11 14 5" xfId="572" xr:uid="{00000000-0005-0000-0000-000052020000}"/>
    <cellStyle name="Normal 11 15" xfId="573" xr:uid="{00000000-0005-0000-0000-000053020000}"/>
    <cellStyle name="Normal 11 15 2" xfId="574" xr:uid="{00000000-0005-0000-0000-000054020000}"/>
    <cellStyle name="Normal 11 15 2 2" xfId="575" xr:uid="{00000000-0005-0000-0000-000055020000}"/>
    <cellStyle name="Normal 11 15 2 2 2" xfId="576" xr:uid="{00000000-0005-0000-0000-000056020000}"/>
    <cellStyle name="Normal 11 15 2 3" xfId="577" xr:uid="{00000000-0005-0000-0000-000057020000}"/>
    <cellStyle name="Normal 11 15 3" xfId="578" xr:uid="{00000000-0005-0000-0000-000058020000}"/>
    <cellStyle name="Normal 11 15 3 2" xfId="579" xr:uid="{00000000-0005-0000-0000-000059020000}"/>
    <cellStyle name="Normal 11 15 4" xfId="580" xr:uid="{00000000-0005-0000-0000-00005A020000}"/>
    <cellStyle name="Normal 11 16" xfId="581" xr:uid="{00000000-0005-0000-0000-00005B020000}"/>
    <cellStyle name="Normal 11 16 2" xfId="582" xr:uid="{00000000-0005-0000-0000-00005C020000}"/>
    <cellStyle name="Normal 11 16 2 2" xfId="583" xr:uid="{00000000-0005-0000-0000-00005D020000}"/>
    <cellStyle name="Normal 11 16 3" xfId="584" xr:uid="{00000000-0005-0000-0000-00005E020000}"/>
    <cellStyle name="Normal 11 17" xfId="585" xr:uid="{00000000-0005-0000-0000-00005F020000}"/>
    <cellStyle name="Normal 11 17 2" xfId="586" xr:uid="{00000000-0005-0000-0000-000060020000}"/>
    <cellStyle name="Normal 11 18" xfId="587" xr:uid="{00000000-0005-0000-0000-000061020000}"/>
    <cellStyle name="Normal 11 2" xfId="588" xr:uid="{00000000-0005-0000-0000-000062020000}"/>
    <cellStyle name="Normal 11 2 10" xfId="589" xr:uid="{00000000-0005-0000-0000-000063020000}"/>
    <cellStyle name="Normal 11 2 2" xfId="590" xr:uid="{00000000-0005-0000-0000-000064020000}"/>
    <cellStyle name="Normal 11 2 2 2" xfId="591" xr:uid="{00000000-0005-0000-0000-000065020000}"/>
    <cellStyle name="Normal 11 2 2 2 2" xfId="592" xr:uid="{00000000-0005-0000-0000-000066020000}"/>
    <cellStyle name="Normal 11 2 2 2 2 2" xfId="593" xr:uid="{00000000-0005-0000-0000-000067020000}"/>
    <cellStyle name="Normal 11 2 2 2 2 2 2" xfId="594" xr:uid="{00000000-0005-0000-0000-000068020000}"/>
    <cellStyle name="Normal 11 2 2 2 2 3" xfId="595" xr:uid="{00000000-0005-0000-0000-000069020000}"/>
    <cellStyle name="Normal 11 2 2 2 3" xfId="596" xr:uid="{00000000-0005-0000-0000-00006A020000}"/>
    <cellStyle name="Normal 11 2 2 2 3 2" xfId="597" xr:uid="{00000000-0005-0000-0000-00006B020000}"/>
    <cellStyle name="Normal 11 2 2 2 4" xfId="598" xr:uid="{00000000-0005-0000-0000-00006C020000}"/>
    <cellStyle name="Normal 11 2 2 3" xfId="599" xr:uid="{00000000-0005-0000-0000-00006D020000}"/>
    <cellStyle name="Normal 11 2 2 3 2" xfId="600" xr:uid="{00000000-0005-0000-0000-00006E020000}"/>
    <cellStyle name="Normal 11 2 2 3 2 2" xfId="601" xr:uid="{00000000-0005-0000-0000-00006F020000}"/>
    <cellStyle name="Normal 11 2 2 3 3" xfId="602" xr:uid="{00000000-0005-0000-0000-000070020000}"/>
    <cellStyle name="Normal 11 2 2 4" xfId="603" xr:uid="{00000000-0005-0000-0000-000071020000}"/>
    <cellStyle name="Normal 11 2 2 4 2" xfId="604" xr:uid="{00000000-0005-0000-0000-000072020000}"/>
    <cellStyle name="Normal 11 2 2 5" xfId="605" xr:uid="{00000000-0005-0000-0000-000073020000}"/>
    <cellStyle name="Normal 11 2 3" xfId="606" xr:uid="{00000000-0005-0000-0000-000074020000}"/>
    <cellStyle name="Normal 11 2 3 2" xfId="607" xr:uid="{00000000-0005-0000-0000-000075020000}"/>
    <cellStyle name="Normal 11 2 3 2 2" xfId="608" xr:uid="{00000000-0005-0000-0000-000076020000}"/>
    <cellStyle name="Normal 11 2 3 2 2 2" xfId="609" xr:uid="{00000000-0005-0000-0000-000077020000}"/>
    <cellStyle name="Normal 11 2 3 2 2 2 2" xfId="610" xr:uid="{00000000-0005-0000-0000-000078020000}"/>
    <cellStyle name="Normal 11 2 3 2 2 3" xfId="611" xr:uid="{00000000-0005-0000-0000-000079020000}"/>
    <cellStyle name="Normal 11 2 3 2 3" xfId="612" xr:uid="{00000000-0005-0000-0000-00007A020000}"/>
    <cellStyle name="Normal 11 2 3 2 3 2" xfId="613" xr:uid="{00000000-0005-0000-0000-00007B020000}"/>
    <cellStyle name="Normal 11 2 3 2 4" xfId="614" xr:uid="{00000000-0005-0000-0000-00007C020000}"/>
    <cellStyle name="Normal 11 2 3 3" xfId="615" xr:uid="{00000000-0005-0000-0000-00007D020000}"/>
    <cellStyle name="Normal 11 2 3 3 2" xfId="616" xr:uid="{00000000-0005-0000-0000-00007E020000}"/>
    <cellStyle name="Normal 11 2 3 3 2 2" xfId="617" xr:uid="{00000000-0005-0000-0000-00007F020000}"/>
    <cellStyle name="Normal 11 2 3 3 3" xfId="618" xr:uid="{00000000-0005-0000-0000-000080020000}"/>
    <cellStyle name="Normal 11 2 3 4" xfId="619" xr:uid="{00000000-0005-0000-0000-000081020000}"/>
    <cellStyle name="Normal 11 2 3 4 2" xfId="620" xr:uid="{00000000-0005-0000-0000-000082020000}"/>
    <cellStyle name="Normal 11 2 3 5" xfId="621" xr:uid="{00000000-0005-0000-0000-000083020000}"/>
    <cellStyle name="Normal 11 2 4" xfId="622" xr:uid="{00000000-0005-0000-0000-000084020000}"/>
    <cellStyle name="Normal 11 2 4 2" xfId="623" xr:uid="{00000000-0005-0000-0000-000085020000}"/>
    <cellStyle name="Normal 11 2 4 2 2" xfId="624" xr:uid="{00000000-0005-0000-0000-000086020000}"/>
    <cellStyle name="Normal 11 2 4 2 2 2" xfId="625" xr:uid="{00000000-0005-0000-0000-000087020000}"/>
    <cellStyle name="Normal 11 2 4 2 2 2 2" xfId="626" xr:uid="{00000000-0005-0000-0000-000088020000}"/>
    <cellStyle name="Normal 11 2 4 2 2 3" xfId="627" xr:uid="{00000000-0005-0000-0000-000089020000}"/>
    <cellStyle name="Normal 11 2 4 2 3" xfId="628" xr:uid="{00000000-0005-0000-0000-00008A020000}"/>
    <cellStyle name="Normal 11 2 4 2 3 2" xfId="629" xr:uid="{00000000-0005-0000-0000-00008B020000}"/>
    <cellStyle name="Normal 11 2 4 2 4" xfId="630" xr:uid="{00000000-0005-0000-0000-00008C020000}"/>
    <cellStyle name="Normal 11 2 4 3" xfId="631" xr:uid="{00000000-0005-0000-0000-00008D020000}"/>
    <cellStyle name="Normal 11 2 4 3 2" xfId="632" xr:uid="{00000000-0005-0000-0000-00008E020000}"/>
    <cellStyle name="Normal 11 2 4 3 2 2" xfId="633" xr:uid="{00000000-0005-0000-0000-00008F020000}"/>
    <cellStyle name="Normal 11 2 4 3 3" xfId="634" xr:uid="{00000000-0005-0000-0000-000090020000}"/>
    <cellStyle name="Normal 11 2 4 4" xfId="635" xr:uid="{00000000-0005-0000-0000-000091020000}"/>
    <cellStyle name="Normal 11 2 4 4 2" xfId="636" xr:uid="{00000000-0005-0000-0000-000092020000}"/>
    <cellStyle name="Normal 11 2 4 5" xfId="637" xr:uid="{00000000-0005-0000-0000-000093020000}"/>
    <cellStyle name="Normal 11 2 5" xfId="638" xr:uid="{00000000-0005-0000-0000-000094020000}"/>
    <cellStyle name="Normal 11 2 5 2" xfId="639" xr:uid="{00000000-0005-0000-0000-000095020000}"/>
    <cellStyle name="Normal 11 2 5 2 2" xfId="640" xr:uid="{00000000-0005-0000-0000-000096020000}"/>
    <cellStyle name="Normal 11 2 5 2 2 2" xfId="641" xr:uid="{00000000-0005-0000-0000-000097020000}"/>
    <cellStyle name="Normal 11 2 5 2 2 2 2" xfId="642" xr:uid="{00000000-0005-0000-0000-000098020000}"/>
    <cellStyle name="Normal 11 2 5 2 2 3" xfId="643" xr:uid="{00000000-0005-0000-0000-000099020000}"/>
    <cellStyle name="Normal 11 2 5 2 3" xfId="644" xr:uid="{00000000-0005-0000-0000-00009A020000}"/>
    <cellStyle name="Normal 11 2 5 2 3 2" xfId="645" xr:uid="{00000000-0005-0000-0000-00009B020000}"/>
    <cellStyle name="Normal 11 2 5 2 4" xfId="646" xr:uid="{00000000-0005-0000-0000-00009C020000}"/>
    <cellStyle name="Normal 11 2 5 3" xfId="647" xr:uid="{00000000-0005-0000-0000-00009D020000}"/>
    <cellStyle name="Normal 11 2 5 3 2" xfId="648" xr:uid="{00000000-0005-0000-0000-00009E020000}"/>
    <cellStyle name="Normal 11 2 5 3 2 2" xfId="649" xr:uid="{00000000-0005-0000-0000-00009F020000}"/>
    <cellStyle name="Normal 11 2 5 3 3" xfId="650" xr:uid="{00000000-0005-0000-0000-0000A0020000}"/>
    <cellStyle name="Normal 11 2 5 4" xfId="651" xr:uid="{00000000-0005-0000-0000-0000A1020000}"/>
    <cellStyle name="Normal 11 2 5 4 2" xfId="652" xr:uid="{00000000-0005-0000-0000-0000A2020000}"/>
    <cellStyle name="Normal 11 2 5 5" xfId="653" xr:uid="{00000000-0005-0000-0000-0000A3020000}"/>
    <cellStyle name="Normal 11 2 6" xfId="654" xr:uid="{00000000-0005-0000-0000-0000A4020000}"/>
    <cellStyle name="Normal 11 2 6 2" xfId="655" xr:uid="{00000000-0005-0000-0000-0000A5020000}"/>
    <cellStyle name="Normal 11 2 6 2 2" xfId="656" xr:uid="{00000000-0005-0000-0000-0000A6020000}"/>
    <cellStyle name="Normal 11 2 6 2 2 2" xfId="657" xr:uid="{00000000-0005-0000-0000-0000A7020000}"/>
    <cellStyle name="Normal 11 2 6 2 2 2 2" xfId="658" xr:uid="{00000000-0005-0000-0000-0000A8020000}"/>
    <cellStyle name="Normal 11 2 6 2 2 3" xfId="659" xr:uid="{00000000-0005-0000-0000-0000A9020000}"/>
    <cellStyle name="Normal 11 2 6 2 3" xfId="660" xr:uid="{00000000-0005-0000-0000-0000AA020000}"/>
    <cellStyle name="Normal 11 2 6 2 3 2" xfId="661" xr:uid="{00000000-0005-0000-0000-0000AB020000}"/>
    <cellStyle name="Normal 11 2 6 2 4" xfId="662" xr:uid="{00000000-0005-0000-0000-0000AC020000}"/>
    <cellStyle name="Normal 11 2 6 3" xfId="663" xr:uid="{00000000-0005-0000-0000-0000AD020000}"/>
    <cellStyle name="Normal 11 2 6 3 2" xfId="664" xr:uid="{00000000-0005-0000-0000-0000AE020000}"/>
    <cellStyle name="Normal 11 2 6 3 2 2" xfId="665" xr:uid="{00000000-0005-0000-0000-0000AF020000}"/>
    <cellStyle name="Normal 11 2 6 3 3" xfId="666" xr:uid="{00000000-0005-0000-0000-0000B0020000}"/>
    <cellStyle name="Normal 11 2 6 4" xfId="667" xr:uid="{00000000-0005-0000-0000-0000B1020000}"/>
    <cellStyle name="Normal 11 2 6 4 2" xfId="668" xr:uid="{00000000-0005-0000-0000-0000B2020000}"/>
    <cellStyle name="Normal 11 2 6 5" xfId="669" xr:uid="{00000000-0005-0000-0000-0000B3020000}"/>
    <cellStyle name="Normal 11 2 7" xfId="670" xr:uid="{00000000-0005-0000-0000-0000B4020000}"/>
    <cellStyle name="Normal 11 2 7 2" xfId="671" xr:uid="{00000000-0005-0000-0000-0000B5020000}"/>
    <cellStyle name="Normal 11 2 7 2 2" xfId="672" xr:uid="{00000000-0005-0000-0000-0000B6020000}"/>
    <cellStyle name="Normal 11 2 7 2 2 2" xfId="673" xr:uid="{00000000-0005-0000-0000-0000B7020000}"/>
    <cellStyle name="Normal 11 2 7 2 3" xfId="674" xr:uid="{00000000-0005-0000-0000-0000B8020000}"/>
    <cellStyle name="Normal 11 2 7 3" xfId="675" xr:uid="{00000000-0005-0000-0000-0000B9020000}"/>
    <cellStyle name="Normal 11 2 7 3 2" xfId="676" xr:uid="{00000000-0005-0000-0000-0000BA020000}"/>
    <cellStyle name="Normal 11 2 7 4" xfId="677" xr:uid="{00000000-0005-0000-0000-0000BB020000}"/>
    <cellStyle name="Normal 11 2 8" xfId="678" xr:uid="{00000000-0005-0000-0000-0000BC020000}"/>
    <cellStyle name="Normal 11 2 8 2" xfId="679" xr:uid="{00000000-0005-0000-0000-0000BD020000}"/>
    <cellStyle name="Normal 11 2 8 2 2" xfId="680" xr:uid="{00000000-0005-0000-0000-0000BE020000}"/>
    <cellStyle name="Normal 11 2 8 3" xfId="681" xr:uid="{00000000-0005-0000-0000-0000BF020000}"/>
    <cellStyle name="Normal 11 2 9" xfId="682" xr:uid="{00000000-0005-0000-0000-0000C0020000}"/>
    <cellStyle name="Normal 11 2 9 2" xfId="683" xr:uid="{00000000-0005-0000-0000-0000C1020000}"/>
    <cellStyle name="Normal 11 3" xfId="684" xr:uid="{00000000-0005-0000-0000-0000C2020000}"/>
    <cellStyle name="Normal 11 3 10" xfId="685" xr:uid="{00000000-0005-0000-0000-0000C3020000}"/>
    <cellStyle name="Normal 11 3 2" xfId="686" xr:uid="{00000000-0005-0000-0000-0000C4020000}"/>
    <cellStyle name="Normal 11 3 2 2" xfId="687" xr:uid="{00000000-0005-0000-0000-0000C5020000}"/>
    <cellStyle name="Normal 11 3 2 2 2" xfId="688" xr:uid="{00000000-0005-0000-0000-0000C6020000}"/>
    <cellStyle name="Normal 11 3 2 2 2 2" xfId="689" xr:uid="{00000000-0005-0000-0000-0000C7020000}"/>
    <cellStyle name="Normal 11 3 2 2 2 2 2" xfId="690" xr:uid="{00000000-0005-0000-0000-0000C8020000}"/>
    <cellStyle name="Normal 11 3 2 2 2 3" xfId="691" xr:uid="{00000000-0005-0000-0000-0000C9020000}"/>
    <cellStyle name="Normal 11 3 2 2 3" xfId="692" xr:uid="{00000000-0005-0000-0000-0000CA020000}"/>
    <cellStyle name="Normal 11 3 2 2 3 2" xfId="693" xr:uid="{00000000-0005-0000-0000-0000CB020000}"/>
    <cellStyle name="Normal 11 3 2 2 4" xfId="694" xr:uid="{00000000-0005-0000-0000-0000CC020000}"/>
    <cellStyle name="Normal 11 3 2 3" xfId="695" xr:uid="{00000000-0005-0000-0000-0000CD020000}"/>
    <cellStyle name="Normal 11 3 2 3 2" xfId="696" xr:uid="{00000000-0005-0000-0000-0000CE020000}"/>
    <cellStyle name="Normal 11 3 2 3 2 2" xfId="697" xr:uid="{00000000-0005-0000-0000-0000CF020000}"/>
    <cellStyle name="Normal 11 3 2 3 3" xfId="698" xr:uid="{00000000-0005-0000-0000-0000D0020000}"/>
    <cellStyle name="Normal 11 3 2 4" xfId="699" xr:uid="{00000000-0005-0000-0000-0000D1020000}"/>
    <cellStyle name="Normal 11 3 2 4 2" xfId="700" xr:uid="{00000000-0005-0000-0000-0000D2020000}"/>
    <cellStyle name="Normal 11 3 2 5" xfId="701" xr:uid="{00000000-0005-0000-0000-0000D3020000}"/>
    <cellStyle name="Normal 11 3 3" xfId="702" xr:uid="{00000000-0005-0000-0000-0000D4020000}"/>
    <cellStyle name="Normal 11 3 3 2" xfId="703" xr:uid="{00000000-0005-0000-0000-0000D5020000}"/>
    <cellStyle name="Normal 11 3 3 2 2" xfId="704" xr:uid="{00000000-0005-0000-0000-0000D6020000}"/>
    <cellStyle name="Normal 11 3 3 2 2 2" xfId="705" xr:uid="{00000000-0005-0000-0000-0000D7020000}"/>
    <cellStyle name="Normal 11 3 3 2 2 2 2" xfId="706" xr:uid="{00000000-0005-0000-0000-0000D8020000}"/>
    <cellStyle name="Normal 11 3 3 2 2 3" xfId="707" xr:uid="{00000000-0005-0000-0000-0000D9020000}"/>
    <cellStyle name="Normal 11 3 3 2 3" xfId="708" xr:uid="{00000000-0005-0000-0000-0000DA020000}"/>
    <cellStyle name="Normal 11 3 3 2 3 2" xfId="709" xr:uid="{00000000-0005-0000-0000-0000DB020000}"/>
    <cellStyle name="Normal 11 3 3 2 4" xfId="710" xr:uid="{00000000-0005-0000-0000-0000DC020000}"/>
    <cellStyle name="Normal 11 3 3 3" xfId="711" xr:uid="{00000000-0005-0000-0000-0000DD020000}"/>
    <cellStyle name="Normal 11 3 3 3 2" xfId="712" xr:uid="{00000000-0005-0000-0000-0000DE020000}"/>
    <cellStyle name="Normal 11 3 3 3 2 2" xfId="713" xr:uid="{00000000-0005-0000-0000-0000DF020000}"/>
    <cellStyle name="Normal 11 3 3 3 3" xfId="714" xr:uid="{00000000-0005-0000-0000-0000E0020000}"/>
    <cellStyle name="Normal 11 3 3 4" xfId="715" xr:uid="{00000000-0005-0000-0000-0000E1020000}"/>
    <cellStyle name="Normal 11 3 3 4 2" xfId="716" xr:uid="{00000000-0005-0000-0000-0000E2020000}"/>
    <cellStyle name="Normal 11 3 3 5" xfId="717" xr:uid="{00000000-0005-0000-0000-0000E3020000}"/>
    <cellStyle name="Normal 11 3 4" xfId="718" xr:uid="{00000000-0005-0000-0000-0000E4020000}"/>
    <cellStyle name="Normal 11 3 4 2" xfId="719" xr:uid="{00000000-0005-0000-0000-0000E5020000}"/>
    <cellStyle name="Normal 11 3 4 2 2" xfId="720" xr:uid="{00000000-0005-0000-0000-0000E6020000}"/>
    <cellStyle name="Normal 11 3 4 2 2 2" xfId="721" xr:uid="{00000000-0005-0000-0000-0000E7020000}"/>
    <cellStyle name="Normal 11 3 4 2 2 2 2" xfId="722" xr:uid="{00000000-0005-0000-0000-0000E8020000}"/>
    <cellStyle name="Normal 11 3 4 2 2 3" xfId="723" xr:uid="{00000000-0005-0000-0000-0000E9020000}"/>
    <cellStyle name="Normal 11 3 4 2 3" xfId="724" xr:uid="{00000000-0005-0000-0000-0000EA020000}"/>
    <cellStyle name="Normal 11 3 4 2 3 2" xfId="725" xr:uid="{00000000-0005-0000-0000-0000EB020000}"/>
    <cellStyle name="Normal 11 3 4 2 4" xfId="726" xr:uid="{00000000-0005-0000-0000-0000EC020000}"/>
    <cellStyle name="Normal 11 3 4 3" xfId="727" xr:uid="{00000000-0005-0000-0000-0000ED020000}"/>
    <cellStyle name="Normal 11 3 4 3 2" xfId="728" xr:uid="{00000000-0005-0000-0000-0000EE020000}"/>
    <cellStyle name="Normal 11 3 4 3 2 2" xfId="729" xr:uid="{00000000-0005-0000-0000-0000EF020000}"/>
    <cellStyle name="Normal 11 3 4 3 3" xfId="730" xr:uid="{00000000-0005-0000-0000-0000F0020000}"/>
    <cellStyle name="Normal 11 3 4 4" xfId="731" xr:uid="{00000000-0005-0000-0000-0000F1020000}"/>
    <cellStyle name="Normal 11 3 4 4 2" xfId="732" xr:uid="{00000000-0005-0000-0000-0000F2020000}"/>
    <cellStyle name="Normal 11 3 4 5" xfId="733" xr:uid="{00000000-0005-0000-0000-0000F3020000}"/>
    <cellStyle name="Normal 11 3 5" xfId="734" xr:uid="{00000000-0005-0000-0000-0000F4020000}"/>
    <cellStyle name="Normal 11 3 5 2" xfId="735" xr:uid="{00000000-0005-0000-0000-0000F5020000}"/>
    <cellStyle name="Normal 11 3 5 2 2" xfId="736" xr:uid="{00000000-0005-0000-0000-0000F6020000}"/>
    <cellStyle name="Normal 11 3 5 2 2 2" xfId="737" xr:uid="{00000000-0005-0000-0000-0000F7020000}"/>
    <cellStyle name="Normal 11 3 5 2 2 2 2" xfId="738" xr:uid="{00000000-0005-0000-0000-0000F8020000}"/>
    <cellStyle name="Normal 11 3 5 2 2 3" xfId="739" xr:uid="{00000000-0005-0000-0000-0000F9020000}"/>
    <cellStyle name="Normal 11 3 5 2 3" xfId="740" xr:uid="{00000000-0005-0000-0000-0000FA020000}"/>
    <cellStyle name="Normal 11 3 5 2 3 2" xfId="741" xr:uid="{00000000-0005-0000-0000-0000FB020000}"/>
    <cellStyle name="Normal 11 3 5 2 4" xfId="742" xr:uid="{00000000-0005-0000-0000-0000FC020000}"/>
    <cellStyle name="Normal 11 3 5 3" xfId="743" xr:uid="{00000000-0005-0000-0000-0000FD020000}"/>
    <cellStyle name="Normal 11 3 5 3 2" xfId="744" xr:uid="{00000000-0005-0000-0000-0000FE020000}"/>
    <cellStyle name="Normal 11 3 5 3 2 2" xfId="745" xr:uid="{00000000-0005-0000-0000-0000FF020000}"/>
    <cellStyle name="Normal 11 3 5 3 3" xfId="746" xr:uid="{00000000-0005-0000-0000-000000030000}"/>
    <cellStyle name="Normal 11 3 5 4" xfId="747" xr:uid="{00000000-0005-0000-0000-000001030000}"/>
    <cellStyle name="Normal 11 3 5 4 2" xfId="748" xr:uid="{00000000-0005-0000-0000-000002030000}"/>
    <cellStyle name="Normal 11 3 5 5" xfId="749" xr:uid="{00000000-0005-0000-0000-000003030000}"/>
    <cellStyle name="Normal 11 3 6" xfId="750" xr:uid="{00000000-0005-0000-0000-000004030000}"/>
    <cellStyle name="Normal 11 3 6 2" xfId="751" xr:uid="{00000000-0005-0000-0000-000005030000}"/>
    <cellStyle name="Normal 11 3 6 2 2" xfId="752" xr:uid="{00000000-0005-0000-0000-000006030000}"/>
    <cellStyle name="Normal 11 3 6 2 2 2" xfId="753" xr:uid="{00000000-0005-0000-0000-000007030000}"/>
    <cellStyle name="Normal 11 3 6 2 2 2 2" xfId="754" xr:uid="{00000000-0005-0000-0000-000008030000}"/>
    <cellStyle name="Normal 11 3 6 2 2 3" xfId="755" xr:uid="{00000000-0005-0000-0000-000009030000}"/>
    <cellStyle name="Normal 11 3 6 2 3" xfId="756" xr:uid="{00000000-0005-0000-0000-00000A030000}"/>
    <cellStyle name="Normal 11 3 6 2 3 2" xfId="757" xr:uid="{00000000-0005-0000-0000-00000B030000}"/>
    <cellStyle name="Normal 11 3 6 2 4" xfId="758" xr:uid="{00000000-0005-0000-0000-00000C030000}"/>
    <cellStyle name="Normal 11 3 6 3" xfId="759" xr:uid="{00000000-0005-0000-0000-00000D030000}"/>
    <cellStyle name="Normal 11 3 6 3 2" xfId="760" xr:uid="{00000000-0005-0000-0000-00000E030000}"/>
    <cellStyle name="Normal 11 3 6 3 2 2" xfId="761" xr:uid="{00000000-0005-0000-0000-00000F030000}"/>
    <cellStyle name="Normal 11 3 6 3 3" xfId="762" xr:uid="{00000000-0005-0000-0000-000010030000}"/>
    <cellStyle name="Normal 11 3 6 4" xfId="763" xr:uid="{00000000-0005-0000-0000-000011030000}"/>
    <cellStyle name="Normal 11 3 6 4 2" xfId="764" xr:uid="{00000000-0005-0000-0000-000012030000}"/>
    <cellStyle name="Normal 11 3 6 5" xfId="765" xr:uid="{00000000-0005-0000-0000-000013030000}"/>
    <cellStyle name="Normal 11 3 7" xfId="766" xr:uid="{00000000-0005-0000-0000-000014030000}"/>
    <cellStyle name="Normal 11 3 7 2" xfId="767" xr:uid="{00000000-0005-0000-0000-000015030000}"/>
    <cellStyle name="Normal 11 3 7 2 2" xfId="768" xr:uid="{00000000-0005-0000-0000-000016030000}"/>
    <cellStyle name="Normal 11 3 7 2 2 2" xfId="769" xr:uid="{00000000-0005-0000-0000-000017030000}"/>
    <cellStyle name="Normal 11 3 7 2 3" xfId="770" xr:uid="{00000000-0005-0000-0000-000018030000}"/>
    <cellStyle name="Normal 11 3 7 3" xfId="771" xr:uid="{00000000-0005-0000-0000-000019030000}"/>
    <cellStyle name="Normal 11 3 7 3 2" xfId="772" xr:uid="{00000000-0005-0000-0000-00001A030000}"/>
    <cellStyle name="Normal 11 3 7 4" xfId="773" xr:uid="{00000000-0005-0000-0000-00001B030000}"/>
    <cellStyle name="Normal 11 3 8" xfId="774" xr:uid="{00000000-0005-0000-0000-00001C030000}"/>
    <cellStyle name="Normal 11 3 8 2" xfId="775" xr:uid="{00000000-0005-0000-0000-00001D030000}"/>
    <cellStyle name="Normal 11 3 8 2 2" xfId="776" xr:uid="{00000000-0005-0000-0000-00001E030000}"/>
    <cellStyle name="Normal 11 3 8 3" xfId="777" xr:uid="{00000000-0005-0000-0000-00001F030000}"/>
    <cellStyle name="Normal 11 3 9" xfId="778" xr:uid="{00000000-0005-0000-0000-000020030000}"/>
    <cellStyle name="Normal 11 3 9 2" xfId="779" xr:uid="{00000000-0005-0000-0000-000021030000}"/>
    <cellStyle name="Normal 11 4" xfId="780" xr:uid="{00000000-0005-0000-0000-000022030000}"/>
    <cellStyle name="Normal 11 4 10" xfId="781" xr:uid="{00000000-0005-0000-0000-000023030000}"/>
    <cellStyle name="Normal 11 4 10 2" xfId="782" xr:uid="{00000000-0005-0000-0000-000024030000}"/>
    <cellStyle name="Normal 11 4 10 2 2" xfId="783" xr:uid="{00000000-0005-0000-0000-000025030000}"/>
    <cellStyle name="Normal 11 4 10 3" xfId="784" xr:uid="{00000000-0005-0000-0000-000026030000}"/>
    <cellStyle name="Normal 11 4 11" xfId="785" xr:uid="{00000000-0005-0000-0000-000027030000}"/>
    <cellStyle name="Normal 11 4 11 2" xfId="786" xr:uid="{00000000-0005-0000-0000-000028030000}"/>
    <cellStyle name="Normal 11 4 12" xfId="787" xr:uid="{00000000-0005-0000-0000-000029030000}"/>
    <cellStyle name="Normal 11 4 2" xfId="788" xr:uid="{00000000-0005-0000-0000-00002A030000}"/>
    <cellStyle name="Normal 11 4 2 2" xfId="789" xr:uid="{00000000-0005-0000-0000-00002B030000}"/>
    <cellStyle name="Normal 11 4 2 2 2" xfId="790" xr:uid="{00000000-0005-0000-0000-00002C030000}"/>
    <cellStyle name="Normal 11 4 2 2 2 2" xfId="791" xr:uid="{00000000-0005-0000-0000-00002D030000}"/>
    <cellStyle name="Normal 11 4 2 2 2 2 2" xfId="792" xr:uid="{00000000-0005-0000-0000-00002E030000}"/>
    <cellStyle name="Normal 11 4 2 2 2 3" xfId="793" xr:uid="{00000000-0005-0000-0000-00002F030000}"/>
    <cellStyle name="Normal 11 4 2 2 3" xfId="794" xr:uid="{00000000-0005-0000-0000-000030030000}"/>
    <cellStyle name="Normal 11 4 2 2 3 2" xfId="795" xr:uid="{00000000-0005-0000-0000-000031030000}"/>
    <cellStyle name="Normal 11 4 2 2 4" xfId="796" xr:uid="{00000000-0005-0000-0000-000032030000}"/>
    <cellStyle name="Normal 11 4 2 3" xfId="797" xr:uid="{00000000-0005-0000-0000-000033030000}"/>
    <cellStyle name="Normal 11 4 2 3 2" xfId="798" xr:uid="{00000000-0005-0000-0000-000034030000}"/>
    <cellStyle name="Normal 11 4 2 3 2 2" xfId="799" xr:uid="{00000000-0005-0000-0000-000035030000}"/>
    <cellStyle name="Normal 11 4 2 3 3" xfId="800" xr:uid="{00000000-0005-0000-0000-000036030000}"/>
    <cellStyle name="Normal 11 4 2 4" xfId="801" xr:uid="{00000000-0005-0000-0000-000037030000}"/>
    <cellStyle name="Normal 11 4 2 4 2" xfId="802" xr:uid="{00000000-0005-0000-0000-000038030000}"/>
    <cellStyle name="Normal 11 4 2 5" xfId="803" xr:uid="{00000000-0005-0000-0000-000039030000}"/>
    <cellStyle name="Normal 11 4 3" xfId="804" xr:uid="{00000000-0005-0000-0000-00003A030000}"/>
    <cellStyle name="Normal 11 4 3 2" xfId="805" xr:uid="{00000000-0005-0000-0000-00003B030000}"/>
    <cellStyle name="Normal 11 4 3 2 2" xfId="806" xr:uid="{00000000-0005-0000-0000-00003C030000}"/>
    <cellStyle name="Normal 11 4 3 2 2 2" xfId="807" xr:uid="{00000000-0005-0000-0000-00003D030000}"/>
    <cellStyle name="Normal 11 4 3 2 2 2 2" xfId="808" xr:uid="{00000000-0005-0000-0000-00003E030000}"/>
    <cellStyle name="Normal 11 4 3 2 2 3" xfId="809" xr:uid="{00000000-0005-0000-0000-00003F030000}"/>
    <cellStyle name="Normal 11 4 3 2 3" xfId="810" xr:uid="{00000000-0005-0000-0000-000040030000}"/>
    <cellStyle name="Normal 11 4 3 2 3 2" xfId="811" xr:uid="{00000000-0005-0000-0000-000041030000}"/>
    <cellStyle name="Normal 11 4 3 2 4" xfId="812" xr:uid="{00000000-0005-0000-0000-000042030000}"/>
    <cellStyle name="Normal 11 4 3 3" xfId="813" xr:uid="{00000000-0005-0000-0000-000043030000}"/>
    <cellStyle name="Normal 11 4 3 3 2" xfId="814" xr:uid="{00000000-0005-0000-0000-000044030000}"/>
    <cellStyle name="Normal 11 4 3 3 2 2" xfId="815" xr:uid="{00000000-0005-0000-0000-000045030000}"/>
    <cellStyle name="Normal 11 4 3 3 3" xfId="816" xr:uid="{00000000-0005-0000-0000-000046030000}"/>
    <cellStyle name="Normal 11 4 3 4" xfId="817" xr:uid="{00000000-0005-0000-0000-000047030000}"/>
    <cellStyle name="Normal 11 4 3 4 2" xfId="818" xr:uid="{00000000-0005-0000-0000-000048030000}"/>
    <cellStyle name="Normal 11 4 3 5" xfId="819" xr:uid="{00000000-0005-0000-0000-000049030000}"/>
    <cellStyle name="Normal 11 4 4" xfId="820" xr:uid="{00000000-0005-0000-0000-00004A030000}"/>
    <cellStyle name="Normal 11 4 4 2" xfId="821" xr:uid="{00000000-0005-0000-0000-00004B030000}"/>
    <cellStyle name="Normal 11 4 4 2 2" xfId="822" xr:uid="{00000000-0005-0000-0000-00004C030000}"/>
    <cellStyle name="Normal 11 4 4 2 2 2" xfId="823" xr:uid="{00000000-0005-0000-0000-00004D030000}"/>
    <cellStyle name="Normal 11 4 4 2 2 2 2" xfId="824" xr:uid="{00000000-0005-0000-0000-00004E030000}"/>
    <cellStyle name="Normal 11 4 4 2 2 3" xfId="825" xr:uid="{00000000-0005-0000-0000-00004F030000}"/>
    <cellStyle name="Normal 11 4 4 2 3" xfId="826" xr:uid="{00000000-0005-0000-0000-000050030000}"/>
    <cellStyle name="Normal 11 4 4 2 3 2" xfId="827" xr:uid="{00000000-0005-0000-0000-000051030000}"/>
    <cellStyle name="Normal 11 4 4 2 4" xfId="828" xr:uid="{00000000-0005-0000-0000-000052030000}"/>
    <cellStyle name="Normal 11 4 4 3" xfId="829" xr:uid="{00000000-0005-0000-0000-000053030000}"/>
    <cellStyle name="Normal 11 4 4 3 2" xfId="830" xr:uid="{00000000-0005-0000-0000-000054030000}"/>
    <cellStyle name="Normal 11 4 4 3 2 2" xfId="831" xr:uid="{00000000-0005-0000-0000-000055030000}"/>
    <cellStyle name="Normal 11 4 4 3 3" xfId="832" xr:uid="{00000000-0005-0000-0000-000056030000}"/>
    <cellStyle name="Normal 11 4 4 4" xfId="833" xr:uid="{00000000-0005-0000-0000-000057030000}"/>
    <cellStyle name="Normal 11 4 4 4 2" xfId="834" xr:uid="{00000000-0005-0000-0000-000058030000}"/>
    <cellStyle name="Normal 11 4 4 5" xfId="835" xr:uid="{00000000-0005-0000-0000-000059030000}"/>
    <cellStyle name="Normal 11 4 5" xfId="836" xr:uid="{00000000-0005-0000-0000-00005A030000}"/>
    <cellStyle name="Normal 11 4 5 2" xfId="837" xr:uid="{00000000-0005-0000-0000-00005B030000}"/>
    <cellStyle name="Normal 11 4 5 2 2" xfId="838" xr:uid="{00000000-0005-0000-0000-00005C030000}"/>
    <cellStyle name="Normal 11 4 5 2 2 2" xfId="839" xr:uid="{00000000-0005-0000-0000-00005D030000}"/>
    <cellStyle name="Normal 11 4 5 2 2 2 2" xfId="840" xr:uid="{00000000-0005-0000-0000-00005E030000}"/>
    <cellStyle name="Normal 11 4 5 2 2 3" xfId="841" xr:uid="{00000000-0005-0000-0000-00005F030000}"/>
    <cellStyle name="Normal 11 4 5 2 3" xfId="842" xr:uid="{00000000-0005-0000-0000-000060030000}"/>
    <cellStyle name="Normal 11 4 5 2 3 2" xfId="843" xr:uid="{00000000-0005-0000-0000-000061030000}"/>
    <cellStyle name="Normal 11 4 5 2 4" xfId="844" xr:uid="{00000000-0005-0000-0000-000062030000}"/>
    <cellStyle name="Normal 11 4 5 3" xfId="845" xr:uid="{00000000-0005-0000-0000-000063030000}"/>
    <cellStyle name="Normal 11 4 5 3 2" xfId="846" xr:uid="{00000000-0005-0000-0000-000064030000}"/>
    <cellStyle name="Normal 11 4 5 3 2 2" xfId="847" xr:uid="{00000000-0005-0000-0000-000065030000}"/>
    <cellStyle name="Normal 11 4 5 3 3" xfId="848" xr:uid="{00000000-0005-0000-0000-000066030000}"/>
    <cellStyle name="Normal 11 4 5 4" xfId="849" xr:uid="{00000000-0005-0000-0000-000067030000}"/>
    <cellStyle name="Normal 11 4 5 4 2" xfId="850" xr:uid="{00000000-0005-0000-0000-000068030000}"/>
    <cellStyle name="Normal 11 4 5 5" xfId="851" xr:uid="{00000000-0005-0000-0000-000069030000}"/>
    <cellStyle name="Normal 11 4 6" xfId="852" xr:uid="{00000000-0005-0000-0000-00006A030000}"/>
    <cellStyle name="Normal 11 4 6 2" xfId="853" xr:uid="{00000000-0005-0000-0000-00006B030000}"/>
    <cellStyle name="Normal 11 4 6 2 2" xfId="854" xr:uid="{00000000-0005-0000-0000-00006C030000}"/>
    <cellStyle name="Normal 11 4 6 2 2 2" xfId="855" xr:uid="{00000000-0005-0000-0000-00006D030000}"/>
    <cellStyle name="Normal 11 4 6 2 2 2 2" xfId="856" xr:uid="{00000000-0005-0000-0000-00006E030000}"/>
    <cellStyle name="Normal 11 4 6 2 2 3" xfId="857" xr:uid="{00000000-0005-0000-0000-00006F030000}"/>
    <cellStyle name="Normal 11 4 6 2 3" xfId="858" xr:uid="{00000000-0005-0000-0000-000070030000}"/>
    <cellStyle name="Normal 11 4 6 2 3 2" xfId="859" xr:uid="{00000000-0005-0000-0000-000071030000}"/>
    <cellStyle name="Normal 11 4 6 2 4" xfId="860" xr:uid="{00000000-0005-0000-0000-000072030000}"/>
    <cellStyle name="Normal 11 4 6 3" xfId="861" xr:uid="{00000000-0005-0000-0000-000073030000}"/>
    <cellStyle name="Normal 11 4 6 3 2" xfId="862" xr:uid="{00000000-0005-0000-0000-000074030000}"/>
    <cellStyle name="Normal 11 4 6 3 2 2" xfId="863" xr:uid="{00000000-0005-0000-0000-000075030000}"/>
    <cellStyle name="Normal 11 4 6 3 3" xfId="864" xr:uid="{00000000-0005-0000-0000-000076030000}"/>
    <cellStyle name="Normal 11 4 6 4" xfId="865" xr:uid="{00000000-0005-0000-0000-000077030000}"/>
    <cellStyle name="Normal 11 4 6 4 2" xfId="866" xr:uid="{00000000-0005-0000-0000-000078030000}"/>
    <cellStyle name="Normal 11 4 6 5" xfId="867" xr:uid="{00000000-0005-0000-0000-000079030000}"/>
    <cellStyle name="Normal 11 4 7" xfId="868" xr:uid="{00000000-0005-0000-0000-00007A030000}"/>
    <cellStyle name="Normal 11 4 7 2" xfId="869" xr:uid="{00000000-0005-0000-0000-00007B030000}"/>
    <cellStyle name="Normal 11 4 7 2 2" xfId="870" xr:uid="{00000000-0005-0000-0000-00007C030000}"/>
    <cellStyle name="Normal 11 4 7 2 2 2" xfId="871" xr:uid="{00000000-0005-0000-0000-00007D030000}"/>
    <cellStyle name="Normal 11 4 7 2 2 2 2" xfId="872" xr:uid="{00000000-0005-0000-0000-00007E030000}"/>
    <cellStyle name="Normal 11 4 7 2 2 3" xfId="873" xr:uid="{00000000-0005-0000-0000-00007F030000}"/>
    <cellStyle name="Normal 11 4 7 2 3" xfId="874" xr:uid="{00000000-0005-0000-0000-000080030000}"/>
    <cellStyle name="Normal 11 4 7 2 3 2" xfId="875" xr:uid="{00000000-0005-0000-0000-000081030000}"/>
    <cellStyle name="Normal 11 4 7 2 4" xfId="876" xr:uid="{00000000-0005-0000-0000-000082030000}"/>
    <cellStyle name="Normal 11 4 7 3" xfId="877" xr:uid="{00000000-0005-0000-0000-000083030000}"/>
    <cellStyle name="Normal 11 4 7 3 2" xfId="878" xr:uid="{00000000-0005-0000-0000-000084030000}"/>
    <cellStyle name="Normal 11 4 7 3 2 2" xfId="879" xr:uid="{00000000-0005-0000-0000-000085030000}"/>
    <cellStyle name="Normal 11 4 7 3 3" xfId="880" xr:uid="{00000000-0005-0000-0000-000086030000}"/>
    <cellStyle name="Normal 11 4 7 4" xfId="881" xr:uid="{00000000-0005-0000-0000-000087030000}"/>
    <cellStyle name="Normal 11 4 7 4 2" xfId="882" xr:uid="{00000000-0005-0000-0000-000088030000}"/>
    <cellStyle name="Normal 11 4 7 5" xfId="883" xr:uid="{00000000-0005-0000-0000-000089030000}"/>
    <cellStyle name="Normal 11 4 7 6" xfId="884" xr:uid="{00000000-0005-0000-0000-00008A030000}"/>
    <cellStyle name="Normal 11 4 8" xfId="885" xr:uid="{00000000-0005-0000-0000-00008B030000}"/>
    <cellStyle name="Normal 11 4 8 10" xfId="886" xr:uid="{00000000-0005-0000-0000-00008C030000}"/>
    <cellStyle name="Normal 11 4 8 10 2" xfId="887" xr:uid="{00000000-0005-0000-0000-00008D030000}"/>
    <cellStyle name="Normal 11 4 8 10 2 2" xfId="888" xr:uid="{00000000-0005-0000-0000-00008E030000}"/>
    <cellStyle name="Normal 11 4 8 10 2 3" xfId="889" xr:uid="{00000000-0005-0000-0000-00008F030000}"/>
    <cellStyle name="Normal 11 4 8 10 3" xfId="890" xr:uid="{00000000-0005-0000-0000-000090030000}"/>
    <cellStyle name="Normal 11 4 8 11" xfId="891" xr:uid="{00000000-0005-0000-0000-000091030000}"/>
    <cellStyle name="Normal 11 4 8 12" xfId="892" xr:uid="{00000000-0005-0000-0000-000092030000}"/>
    <cellStyle name="Normal 11 4 8 13" xfId="893" xr:uid="{00000000-0005-0000-0000-000093030000}"/>
    <cellStyle name="Normal 11 4 8 2" xfId="894" xr:uid="{00000000-0005-0000-0000-000094030000}"/>
    <cellStyle name="Normal 11 4 8 2 2" xfId="895" xr:uid="{00000000-0005-0000-0000-000095030000}"/>
    <cellStyle name="Normal 11 4 8 2 2 10" xfId="896" xr:uid="{00000000-0005-0000-0000-000096030000}"/>
    <cellStyle name="Normal 11 4 8 2 2 11" xfId="897" xr:uid="{00000000-0005-0000-0000-000097030000}"/>
    <cellStyle name="Normal 11 4 8 2 2 11 2" xfId="2584" xr:uid="{00000000-0005-0000-0000-000098030000}"/>
    <cellStyle name="Normal 11 4 8 2 2 11 2 2" xfId="2741" xr:uid="{00000000-0005-0000-0000-0000A3030000}"/>
    <cellStyle name="Normal 11 4 8 2 2 11 2 2 2" xfId="2742" xr:uid="{00000000-0005-0000-0000-0000A4030000}"/>
    <cellStyle name="Normal 11 4 8 2 2 11 2 3" xfId="2717" xr:uid="{00000000-0005-0000-0000-0000A2030000}"/>
    <cellStyle name="Normal 11 4 8 2 2 11 2 4" xfId="2665" xr:uid="{00000000-0005-0000-0000-000098030000}"/>
    <cellStyle name="Normal 11 4 8 2 2 11 3" xfId="2730" xr:uid="{00000000-0005-0000-0000-0000A5030000}"/>
    <cellStyle name="Normal 11 4 8 2 2 12" xfId="898" xr:uid="{00000000-0005-0000-0000-000099030000}"/>
    <cellStyle name="Normal 11 4 8 2 2 13" xfId="899" xr:uid="{00000000-0005-0000-0000-00009A030000}"/>
    <cellStyle name="Normal 11 4 8 2 2 14" xfId="2602" xr:uid="{00000000-0005-0000-0000-00009B030000}"/>
    <cellStyle name="Normal 11 4 8 2 2 14 2" xfId="2718" xr:uid="{00000000-0005-0000-0000-0000A8030000}"/>
    <cellStyle name="Normal 11 4 8 2 2 14 3" xfId="2666" xr:uid="{00000000-0005-0000-0000-00009B030000}"/>
    <cellStyle name="Normal 11 4 8 2 2 2" xfId="900" xr:uid="{00000000-0005-0000-0000-00009C030000}"/>
    <cellStyle name="Normal 11 4 8 2 2 2 2" xfId="901" xr:uid="{00000000-0005-0000-0000-00009D030000}"/>
    <cellStyle name="Normal 11 4 8 2 2 2 2 2" xfId="902" xr:uid="{00000000-0005-0000-0000-00009E030000}"/>
    <cellStyle name="Normal 11 4 8 2 2 2 2 2 2" xfId="903" xr:uid="{00000000-0005-0000-0000-00009F030000}"/>
    <cellStyle name="Normal 11 4 8 2 2 2 2 2 2 2" xfId="904" xr:uid="{00000000-0005-0000-0000-0000A0030000}"/>
    <cellStyle name="Normal 11 4 8 2 2 2 2 2 2 2 2" xfId="905" xr:uid="{00000000-0005-0000-0000-0000A1030000}"/>
    <cellStyle name="Normal 11 4 8 2 2 2 2 2 2 2 3" xfId="906" xr:uid="{00000000-0005-0000-0000-0000A2030000}"/>
    <cellStyle name="Normal 11 4 8 2 2 2 2 2 2 3" xfId="907" xr:uid="{00000000-0005-0000-0000-0000A3030000}"/>
    <cellStyle name="Normal 11 4 8 2 2 2 2 2 3" xfId="908" xr:uid="{00000000-0005-0000-0000-0000A4030000}"/>
    <cellStyle name="Normal 11 4 8 2 2 2 2 3" xfId="909" xr:uid="{00000000-0005-0000-0000-0000A5030000}"/>
    <cellStyle name="Normal 11 4 8 2 2 2 3" xfId="910" xr:uid="{00000000-0005-0000-0000-0000A6030000}"/>
    <cellStyle name="Normal 11 4 8 2 2 2 3 2" xfId="911" xr:uid="{00000000-0005-0000-0000-0000A7030000}"/>
    <cellStyle name="Normal 11 4 8 2 2 2 3 2 2" xfId="912" xr:uid="{00000000-0005-0000-0000-0000A8030000}"/>
    <cellStyle name="Normal 11 4 8 2 2 2 3 2 2 2" xfId="913" xr:uid="{00000000-0005-0000-0000-0000A9030000}"/>
    <cellStyle name="Normal 11 4 8 2 2 2 3 2 3" xfId="914" xr:uid="{00000000-0005-0000-0000-0000AA030000}"/>
    <cellStyle name="Normal 11 4 8 2 2 2 3 2 4" xfId="915" xr:uid="{00000000-0005-0000-0000-0000AB030000}"/>
    <cellStyle name="Normal 11 4 8 2 2 2 3 2 4 2" xfId="916" xr:uid="{00000000-0005-0000-0000-0000AC030000}"/>
    <cellStyle name="Normal 11 4 8 2 2 2 3 2 4 3" xfId="917" xr:uid="{00000000-0005-0000-0000-0000AD030000}"/>
    <cellStyle name="Normal 11 4 8 2 2 2 3 3" xfId="918" xr:uid="{00000000-0005-0000-0000-0000AE030000}"/>
    <cellStyle name="Normal 11 4 8 2 2 2 3 3 2" xfId="919" xr:uid="{00000000-0005-0000-0000-0000AF030000}"/>
    <cellStyle name="Normal 11 4 8 2 2 2 3 4" xfId="920" xr:uid="{00000000-0005-0000-0000-0000B0030000}"/>
    <cellStyle name="Normal 11 4 8 2 2 2 4" xfId="921" xr:uid="{00000000-0005-0000-0000-0000B1030000}"/>
    <cellStyle name="Normal 11 4 8 2 2 2 4 2" xfId="922" xr:uid="{00000000-0005-0000-0000-0000B2030000}"/>
    <cellStyle name="Normal 11 4 8 2 2 2 5" xfId="923" xr:uid="{00000000-0005-0000-0000-0000B3030000}"/>
    <cellStyle name="Normal 11 4 8 2 2 2 5 2" xfId="924" xr:uid="{00000000-0005-0000-0000-0000B4030000}"/>
    <cellStyle name="Normal 11 4 8 2 2 2 5 2 2" xfId="925" xr:uid="{00000000-0005-0000-0000-0000B5030000}"/>
    <cellStyle name="Normal 11 4 8 2 2 2 5 3" xfId="926" xr:uid="{00000000-0005-0000-0000-0000B6030000}"/>
    <cellStyle name="Normal 11 4 8 2 2 2 6" xfId="927" xr:uid="{00000000-0005-0000-0000-0000B7030000}"/>
    <cellStyle name="Normal 11 4 8 2 2 2 7" xfId="928" xr:uid="{00000000-0005-0000-0000-0000B8030000}"/>
    <cellStyle name="Normal 11 4 8 2 2 3" xfId="929" xr:uid="{00000000-0005-0000-0000-0000B9030000}"/>
    <cellStyle name="Normal 11 4 8 2 2 3 2" xfId="930" xr:uid="{00000000-0005-0000-0000-0000BA030000}"/>
    <cellStyle name="Normal 11 4 8 2 2 3 3" xfId="931" xr:uid="{00000000-0005-0000-0000-0000BB030000}"/>
    <cellStyle name="Normal 11 4 8 2 2 3 3 2" xfId="932" xr:uid="{00000000-0005-0000-0000-0000BC030000}"/>
    <cellStyle name="Normal 11 4 8 2 2 3 4" xfId="933" xr:uid="{00000000-0005-0000-0000-0000BD030000}"/>
    <cellStyle name="Normal 11 4 8 2 2 3 4 2" xfId="2591" xr:uid="{00000000-0005-0000-0000-0000BE030000}"/>
    <cellStyle name="Normal 11 4 8 2 2 3 4 2 2" xfId="2719" xr:uid="{00000000-0005-0000-0000-0000CB030000}"/>
    <cellStyle name="Normal 11 4 8 2 2 3 4 2 3" xfId="2667" xr:uid="{00000000-0005-0000-0000-0000BE030000}"/>
    <cellStyle name="Normal 11 4 8 2 2 4" xfId="934" xr:uid="{00000000-0005-0000-0000-0000BF030000}"/>
    <cellStyle name="Normal 11 4 8 2 2 4 2" xfId="935" xr:uid="{00000000-0005-0000-0000-0000C0030000}"/>
    <cellStyle name="Normal 11 4 8 2 2 4 3" xfId="936" xr:uid="{00000000-0005-0000-0000-0000C1030000}"/>
    <cellStyle name="Normal 11 4 8 2 2 4 3 2" xfId="937" xr:uid="{00000000-0005-0000-0000-0000C2030000}"/>
    <cellStyle name="Normal 11 4 8 2 2 5" xfId="938" xr:uid="{00000000-0005-0000-0000-0000C3030000}"/>
    <cellStyle name="Normal 11 4 8 2 2 6" xfId="939" xr:uid="{00000000-0005-0000-0000-0000C4030000}"/>
    <cellStyle name="Normal 11 4 8 2 2 6 2" xfId="940" xr:uid="{00000000-0005-0000-0000-0000C5030000}"/>
    <cellStyle name="Normal 11 4 8 2 2 6 2 2" xfId="941" xr:uid="{00000000-0005-0000-0000-0000C6030000}"/>
    <cellStyle name="Normal 11 4 8 2 2 7" xfId="942" xr:uid="{00000000-0005-0000-0000-0000C7030000}"/>
    <cellStyle name="Normal 11 4 8 2 2 7 2" xfId="943" xr:uid="{00000000-0005-0000-0000-0000C8030000}"/>
    <cellStyle name="Normal 11 4 8 2 2 8" xfId="944" xr:uid="{00000000-0005-0000-0000-0000C9030000}"/>
    <cellStyle name="Normal 11 4 8 2 2 9" xfId="945" xr:uid="{00000000-0005-0000-0000-0000CA030000}"/>
    <cellStyle name="Normal 11 4 8 2 3" xfId="946" xr:uid="{00000000-0005-0000-0000-0000CB030000}"/>
    <cellStyle name="Normal 11 4 8 2 3 2" xfId="947" xr:uid="{00000000-0005-0000-0000-0000CC030000}"/>
    <cellStyle name="Normal 11 4 8 2 3 2 2" xfId="948" xr:uid="{00000000-0005-0000-0000-0000CD030000}"/>
    <cellStyle name="Normal 11 4 8 2 3 3" xfId="949" xr:uid="{00000000-0005-0000-0000-0000CE030000}"/>
    <cellStyle name="Normal 11 4 8 2 4" xfId="950" xr:uid="{00000000-0005-0000-0000-0000CF030000}"/>
    <cellStyle name="Normal 11 4 8 2 4 2" xfId="951" xr:uid="{00000000-0005-0000-0000-0000D0030000}"/>
    <cellStyle name="Normal 11 4 8 2 4 2 2" xfId="952" xr:uid="{00000000-0005-0000-0000-0000D1030000}"/>
    <cellStyle name="Normal 11 4 8 2 4 2 2 2" xfId="953" xr:uid="{00000000-0005-0000-0000-0000D2030000}"/>
    <cellStyle name="Normal 11 4 8 2 4 2 2 2 2" xfId="954" xr:uid="{00000000-0005-0000-0000-0000D3030000}"/>
    <cellStyle name="Normal 11 4 8 2 4 2 2 2 2 2" xfId="955" xr:uid="{00000000-0005-0000-0000-0000D4030000}"/>
    <cellStyle name="Normal 11 4 8 2 4 2 2 2 3" xfId="956" xr:uid="{00000000-0005-0000-0000-0000D5030000}"/>
    <cellStyle name="Normal 11 4 8 2 4 2 2 2 4" xfId="957" xr:uid="{00000000-0005-0000-0000-0000D6030000}"/>
    <cellStyle name="Normal 11 4 8 2 4 2 2 2 4 2" xfId="958" xr:uid="{00000000-0005-0000-0000-0000D7030000}"/>
    <cellStyle name="Normal 11 4 8 2 4 2 2 2 4 3" xfId="959" xr:uid="{00000000-0005-0000-0000-0000D8030000}"/>
    <cellStyle name="Normal 11 4 8 2 4 2 2 2 4 4" xfId="960" xr:uid="{00000000-0005-0000-0000-0000D9030000}"/>
    <cellStyle name="Normal 11 4 8 2 4 2 2 3" xfId="961" xr:uid="{00000000-0005-0000-0000-0000DA030000}"/>
    <cellStyle name="Normal 11 4 8 2 4 2 2 3 2" xfId="962" xr:uid="{00000000-0005-0000-0000-0000DB030000}"/>
    <cellStyle name="Normal 11 4 8 2 4 2 2 4" xfId="963" xr:uid="{00000000-0005-0000-0000-0000DC030000}"/>
    <cellStyle name="Normal 11 4 8 2 4 2 3" xfId="964" xr:uid="{00000000-0005-0000-0000-0000DD030000}"/>
    <cellStyle name="Normal 11 4 8 2 4 2 3 2" xfId="965" xr:uid="{00000000-0005-0000-0000-0000DE030000}"/>
    <cellStyle name="Normal 11 4 8 2 4 2 4" xfId="966" xr:uid="{00000000-0005-0000-0000-0000DF030000}"/>
    <cellStyle name="Normal 11 4 8 2 4 2 4 2" xfId="967" xr:uid="{00000000-0005-0000-0000-0000E0030000}"/>
    <cellStyle name="Normal 11 4 8 2 4 2 4 2 2" xfId="968" xr:uid="{00000000-0005-0000-0000-0000E1030000}"/>
    <cellStyle name="Normal 11 4 8 2 4 2 4 3" xfId="969" xr:uid="{00000000-0005-0000-0000-0000E2030000}"/>
    <cellStyle name="Normal 11 4 8 2 4 2 5" xfId="970" xr:uid="{00000000-0005-0000-0000-0000E3030000}"/>
    <cellStyle name="Normal 11 4 8 2 4 2 6" xfId="971" xr:uid="{00000000-0005-0000-0000-0000E4030000}"/>
    <cellStyle name="Normal 11 4 8 2 4 3" xfId="972" xr:uid="{00000000-0005-0000-0000-0000E5030000}"/>
    <cellStyle name="Normal 11 4 8 2 4 3 2" xfId="973" xr:uid="{00000000-0005-0000-0000-0000E6030000}"/>
    <cellStyle name="Normal 11 4 8 2 4 4" xfId="974" xr:uid="{00000000-0005-0000-0000-0000E7030000}"/>
    <cellStyle name="Normal 11 4 8 2 4 4 2" xfId="975" xr:uid="{00000000-0005-0000-0000-0000E8030000}"/>
    <cellStyle name="Normal 11 4 8 2 4 4 2 2" xfId="976" xr:uid="{00000000-0005-0000-0000-0000E9030000}"/>
    <cellStyle name="Normal 11 4 8 2 4 4 3" xfId="977" xr:uid="{00000000-0005-0000-0000-0000EA030000}"/>
    <cellStyle name="Normal 11 4 8 2 4 5" xfId="978" xr:uid="{00000000-0005-0000-0000-0000EB030000}"/>
    <cellStyle name="Normal 11 4 8 2 5" xfId="979" xr:uid="{00000000-0005-0000-0000-0000EC030000}"/>
    <cellStyle name="Normal 11 4 8 2 5 2" xfId="980" xr:uid="{00000000-0005-0000-0000-0000ED030000}"/>
    <cellStyle name="Normal 11 4 8 2 5 2 2" xfId="981" xr:uid="{00000000-0005-0000-0000-0000EE030000}"/>
    <cellStyle name="Normal 11 4 8 2 5 3" xfId="982" xr:uid="{00000000-0005-0000-0000-0000EF030000}"/>
    <cellStyle name="Normal 11 4 8 2 5 4" xfId="983" xr:uid="{00000000-0005-0000-0000-0000F0030000}"/>
    <cellStyle name="Normal 11 4 8 2 6" xfId="984" xr:uid="{00000000-0005-0000-0000-0000F1030000}"/>
    <cellStyle name="Normal 11 4 8 2 6 2" xfId="985" xr:uid="{00000000-0005-0000-0000-0000F2030000}"/>
    <cellStyle name="Normal 11 4 8 2 7" xfId="986" xr:uid="{00000000-0005-0000-0000-0000F3030000}"/>
    <cellStyle name="Normal 11 4 8 2 8" xfId="987" xr:uid="{00000000-0005-0000-0000-0000F4030000}"/>
    <cellStyle name="Normal 11 4 8 3" xfId="988" xr:uid="{00000000-0005-0000-0000-0000F5030000}"/>
    <cellStyle name="Normal 11 4 8 3 2" xfId="989" xr:uid="{00000000-0005-0000-0000-0000F6030000}"/>
    <cellStyle name="Normal 11 4 8 3 2 2" xfId="990" xr:uid="{00000000-0005-0000-0000-0000F7030000}"/>
    <cellStyle name="Normal 11 4 8 3 2 2 2" xfId="991" xr:uid="{00000000-0005-0000-0000-0000F8030000}"/>
    <cellStyle name="Normal 11 4 8 3 2 3" xfId="992" xr:uid="{00000000-0005-0000-0000-0000F9030000}"/>
    <cellStyle name="Normal 11 4 8 3 3" xfId="993" xr:uid="{00000000-0005-0000-0000-0000FA030000}"/>
    <cellStyle name="Normal 11 4 8 3 3 2" xfId="994" xr:uid="{00000000-0005-0000-0000-0000FB030000}"/>
    <cellStyle name="Normal 11 4 8 3 4" xfId="995" xr:uid="{00000000-0005-0000-0000-0000FC030000}"/>
    <cellStyle name="Normal 11 4 8 3 4 2" xfId="996" xr:uid="{00000000-0005-0000-0000-0000FD030000}"/>
    <cellStyle name="Normal 11 4 8 3 4 3" xfId="997" xr:uid="{00000000-0005-0000-0000-0000FE030000}"/>
    <cellStyle name="Normal 11 4 8 3 5" xfId="998" xr:uid="{00000000-0005-0000-0000-0000FF030000}"/>
    <cellStyle name="Normal 11 4 8 4" xfId="999" xr:uid="{00000000-0005-0000-0000-000000040000}"/>
    <cellStyle name="Normal 11 4 8 4 2" xfId="1000" xr:uid="{00000000-0005-0000-0000-000001040000}"/>
    <cellStyle name="Normal 11 4 8 4 2 2" xfId="1001" xr:uid="{00000000-0005-0000-0000-000002040000}"/>
    <cellStyle name="Normal 11 4 8 4 2 2 2" xfId="1002" xr:uid="{00000000-0005-0000-0000-000003040000}"/>
    <cellStyle name="Normal 11 4 8 4 2 2 2 2" xfId="1003" xr:uid="{00000000-0005-0000-0000-000004040000}"/>
    <cellStyle name="Normal 11 4 8 4 2 2 2 3" xfId="1004" xr:uid="{00000000-0005-0000-0000-000005040000}"/>
    <cellStyle name="Normal 11 4 8 4 2 2 3" xfId="1005" xr:uid="{00000000-0005-0000-0000-000006040000}"/>
    <cellStyle name="Normal 11 4 8 4 2 3" xfId="1006" xr:uid="{00000000-0005-0000-0000-000007040000}"/>
    <cellStyle name="Normal 11 4 8 4 3" xfId="1007" xr:uid="{00000000-0005-0000-0000-000008040000}"/>
    <cellStyle name="Normal 11 4 8 5" xfId="1008" xr:uid="{00000000-0005-0000-0000-000009040000}"/>
    <cellStyle name="Normal 11 4 8 5 2" xfId="1009" xr:uid="{00000000-0005-0000-0000-00000A040000}"/>
    <cellStyle name="Normal 11 4 8 5 2 2" xfId="1010" xr:uid="{00000000-0005-0000-0000-00000B040000}"/>
    <cellStyle name="Normal 11 4 8 5 2 2 2" xfId="1011" xr:uid="{00000000-0005-0000-0000-00000C040000}"/>
    <cellStyle name="Normal 11 4 8 5 2 3" xfId="1012" xr:uid="{00000000-0005-0000-0000-00000D040000}"/>
    <cellStyle name="Normal 11 4 8 5 2 4" xfId="1013" xr:uid="{00000000-0005-0000-0000-00000E040000}"/>
    <cellStyle name="Normal 11 4 8 5 2 4 2" xfId="1014" xr:uid="{00000000-0005-0000-0000-00000F040000}"/>
    <cellStyle name="Normal 11 4 8 5 2 4 3" xfId="1015" xr:uid="{00000000-0005-0000-0000-000010040000}"/>
    <cellStyle name="Normal 11 4 8 5 2 4 4" xfId="1016" xr:uid="{00000000-0005-0000-0000-000011040000}"/>
    <cellStyle name="Normal 11 4 8 5 3" xfId="1017" xr:uid="{00000000-0005-0000-0000-000012040000}"/>
    <cellStyle name="Normal 11 4 8 5 3 2" xfId="1018" xr:uid="{00000000-0005-0000-0000-000013040000}"/>
    <cellStyle name="Normal 11 4 8 5 4" xfId="1019" xr:uid="{00000000-0005-0000-0000-000014040000}"/>
    <cellStyle name="Normal 11 4 8 6" xfId="1020" xr:uid="{00000000-0005-0000-0000-000015040000}"/>
    <cellStyle name="Normal 11 4 8 6 2" xfId="1021" xr:uid="{00000000-0005-0000-0000-000016040000}"/>
    <cellStyle name="Normal 11 4 8 6 2 2" xfId="1022" xr:uid="{00000000-0005-0000-0000-000017040000}"/>
    <cellStyle name="Normal 11 4 8 6 3" xfId="1023" xr:uid="{00000000-0005-0000-0000-000018040000}"/>
    <cellStyle name="Normal 11 4 8 7" xfId="1024" xr:uid="{00000000-0005-0000-0000-000019040000}"/>
    <cellStyle name="Normal 11 4 8 7 2" xfId="1025" xr:uid="{00000000-0005-0000-0000-00001A040000}"/>
    <cellStyle name="Normal 11 4 8 8" xfId="1026" xr:uid="{00000000-0005-0000-0000-00001B040000}"/>
    <cellStyle name="Normal 11 4 8 8 2" xfId="1027" xr:uid="{00000000-0005-0000-0000-00001C040000}"/>
    <cellStyle name="Normal 11 4 8 9" xfId="1028" xr:uid="{00000000-0005-0000-0000-00001D040000}"/>
    <cellStyle name="Normal 11 4 8 9 2" xfId="1029" xr:uid="{00000000-0005-0000-0000-00001E040000}"/>
    <cellStyle name="Normal 11 4 8 9 2 2" xfId="1030" xr:uid="{00000000-0005-0000-0000-00001F040000}"/>
    <cellStyle name="Normal 11 4 8 9 3" xfId="1031" xr:uid="{00000000-0005-0000-0000-000020040000}"/>
    <cellStyle name="Normal 11 4 9" xfId="1032" xr:uid="{00000000-0005-0000-0000-000021040000}"/>
    <cellStyle name="Normal 11 4 9 2" xfId="1033" xr:uid="{00000000-0005-0000-0000-000022040000}"/>
    <cellStyle name="Normal 11 4 9 2 2" xfId="1034" xr:uid="{00000000-0005-0000-0000-000023040000}"/>
    <cellStyle name="Normal 11 4 9 2 2 2" xfId="1035" xr:uid="{00000000-0005-0000-0000-000024040000}"/>
    <cellStyle name="Normal 11 4 9 2 3" xfId="1036" xr:uid="{00000000-0005-0000-0000-000025040000}"/>
    <cellStyle name="Normal 11 4 9 3" xfId="1037" xr:uid="{00000000-0005-0000-0000-000026040000}"/>
    <cellStyle name="Normal 11 4 9 3 2" xfId="1038" xr:uid="{00000000-0005-0000-0000-000027040000}"/>
    <cellStyle name="Normal 11 4 9 4" xfId="1039" xr:uid="{00000000-0005-0000-0000-000028040000}"/>
    <cellStyle name="Normal 11 5" xfId="1040" xr:uid="{00000000-0005-0000-0000-000029040000}"/>
    <cellStyle name="Normal 11 5 2" xfId="1041" xr:uid="{00000000-0005-0000-0000-00002A040000}"/>
    <cellStyle name="Normal 11 5 2 2" xfId="1042" xr:uid="{00000000-0005-0000-0000-00002B040000}"/>
    <cellStyle name="Normal 11 5 2 2 2" xfId="1043" xr:uid="{00000000-0005-0000-0000-00002C040000}"/>
    <cellStyle name="Normal 11 5 2 2 2 2" xfId="1044" xr:uid="{00000000-0005-0000-0000-00002D040000}"/>
    <cellStyle name="Normal 11 5 2 2 2 2 2" xfId="1045" xr:uid="{00000000-0005-0000-0000-00002E040000}"/>
    <cellStyle name="Normal 11 5 2 2 2 3" xfId="1046" xr:uid="{00000000-0005-0000-0000-00002F040000}"/>
    <cellStyle name="Normal 11 5 2 2 3" xfId="1047" xr:uid="{00000000-0005-0000-0000-000030040000}"/>
    <cellStyle name="Normal 11 5 2 2 3 2" xfId="1048" xr:uid="{00000000-0005-0000-0000-000031040000}"/>
    <cellStyle name="Normal 11 5 2 2 4" xfId="1049" xr:uid="{00000000-0005-0000-0000-000032040000}"/>
    <cellStyle name="Normal 11 5 2 3" xfId="1050" xr:uid="{00000000-0005-0000-0000-000033040000}"/>
    <cellStyle name="Normal 11 5 2 3 2" xfId="1051" xr:uid="{00000000-0005-0000-0000-000034040000}"/>
    <cellStyle name="Normal 11 5 2 3 2 2" xfId="1052" xr:uid="{00000000-0005-0000-0000-000035040000}"/>
    <cellStyle name="Normal 11 5 2 3 3" xfId="1053" xr:uid="{00000000-0005-0000-0000-000036040000}"/>
    <cellStyle name="Normal 11 5 2 4" xfId="1054" xr:uid="{00000000-0005-0000-0000-000037040000}"/>
    <cellStyle name="Normal 11 5 2 4 2" xfId="1055" xr:uid="{00000000-0005-0000-0000-000038040000}"/>
    <cellStyle name="Normal 11 5 2 5" xfId="1056" xr:uid="{00000000-0005-0000-0000-000039040000}"/>
    <cellStyle name="Normal 11 5 3" xfId="1057" xr:uid="{00000000-0005-0000-0000-00003A040000}"/>
    <cellStyle name="Normal 11 5 3 2" xfId="1058" xr:uid="{00000000-0005-0000-0000-00003B040000}"/>
    <cellStyle name="Normal 11 5 3 2 2" xfId="1059" xr:uid="{00000000-0005-0000-0000-00003C040000}"/>
    <cellStyle name="Normal 11 5 3 2 2 2" xfId="1060" xr:uid="{00000000-0005-0000-0000-00003D040000}"/>
    <cellStyle name="Normal 11 5 3 2 2 2 2" xfId="1061" xr:uid="{00000000-0005-0000-0000-00003E040000}"/>
    <cellStyle name="Normal 11 5 3 2 2 3" xfId="1062" xr:uid="{00000000-0005-0000-0000-00003F040000}"/>
    <cellStyle name="Normal 11 5 3 2 3" xfId="1063" xr:uid="{00000000-0005-0000-0000-000040040000}"/>
    <cellStyle name="Normal 11 5 3 2 3 2" xfId="1064" xr:uid="{00000000-0005-0000-0000-000041040000}"/>
    <cellStyle name="Normal 11 5 3 2 4" xfId="1065" xr:uid="{00000000-0005-0000-0000-000042040000}"/>
    <cellStyle name="Normal 11 5 3 3" xfId="1066" xr:uid="{00000000-0005-0000-0000-000043040000}"/>
    <cellStyle name="Normal 11 5 3 3 2" xfId="1067" xr:uid="{00000000-0005-0000-0000-000044040000}"/>
    <cellStyle name="Normal 11 5 3 3 2 2" xfId="1068" xr:uid="{00000000-0005-0000-0000-000045040000}"/>
    <cellStyle name="Normal 11 5 3 3 3" xfId="1069" xr:uid="{00000000-0005-0000-0000-000046040000}"/>
    <cellStyle name="Normal 11 5 3 4" xfId="1070" xr:uid="{00000000-0005-0000-0000-000047040000}"/>
    <cellStyle name="Normal 11 5 3 4 2" xfId="1071" xr:uid="{00000000-0005-0000-0000-000048040000}"/>
    <cellStyle name="Normal 11 5 3 4 2 2" xfId="1072" xr:uid="{00000000-0005-0000-0000-000049040000}"/>
    <cellStyle name="Normal 11 5 3 4 2 3" xfId="1073" xr:uid="{00000000-0005-0000-0000-00004A040000}"/>
    <cellStyle name="Normal 11 5 3 4 3" xfId="1074" xr:uid="{00000000-0005-0000-0000-00004B040000}"/>
    <cellStyle name="Normal 11 5 3 4 4" xfId="1075" xr:uid="{00000000-0005-0000-0000-00004C040000}"/>
    <cellStyle name="Normal 11 5 3 4 4 2" xfId="1076" xr:uid="{00000000-0005-0000-0000-00004D040000}"/>
    <cellStyle name="Normal 11 5 3 4 4 2 2" xfId="1077" xr:uid="{00000000-0005-0000-0000-00004E040000}"/>
    <cellStyle name="Normal 11 5 3 5" xfId="1078" xr:uid="{00000000-0005-0000-0000-00004F040000}"/>
    <cellStyle name="Normal 11 5 3 5 2" xfId="1079" xr:uid="{00000000-0005-0000-0000-000050040000}"/>
    <cellStyle name="Normal 11 5 3 6" xfId="1080" xr:uid="{00000000-0005-0000-0000-000051040000}"/>
    <cellStyle name="Normal 11 5 4" xfId="1081" xr:uid="{00000000-0005-0000-0000-000052040000}"/>
    <cellStyle name="Normal 11 5 4 2" xfId="1082" xr:uid="{00000000-0005-0000-0000-000053040000}"/>
    <cellStyle name="Normal 11 5 4 2 2" xfId="1083" xr:uid="{00000000-0005-0000-0000-000054040000}"/>
    <cellStyle name="Normal 11 5 4 2 2 2" xfId="1084" xr:uid="{00000000-0005-0000-0000-000055040000}"/>
    <cellStyle name="Normal 11 5 4 2 3" xfId="1085" xr:uid="{00000000-0005-0000-0000-000056040000}"/>
    <cellStyle name="Normal 11 5 4 3" xfId="1086" xr:uid="{00000000-0005-0000-0000-000057040000}"/>
    <cellStyle name="Normal 11 5 4 3 2" xfId="1087" xr:uid="{00000000-0005-0000-0000-000058040000}"/>
    <cellStyle name="Normal 11 5 4 3 2 2" xfId="1088" xr:uid="{00000000-0005-0000-0000-000059040000}"/>
    <cellStyle name="Normal 11 5 4 3 2 3" xfId="1089" xr:uid="{00000000-0005-0000-0000-00005A040000}"/>
    <cellStyle name="Normal 11 5 4 3 3" xfId="1090" xr:uid="{00000000-0005-0000-0000-00005B040000}"/>
    <cellStyle name="Normal 11 5 4 3 3 2" xfId="1091" xr:uid="{00000000-0005-0000-0000-00005C040000}"/>
    <cellStyle name="Normal 11 5 4 3 4" xfId="1092" xr:uid="{00000000-0005-0000-0000-00005D040000}"/>
    <cellStyle name="Normal 11 5 4 3 5" xfId="1093" xr:uid="{00000000-0005-0000-0000-00005E040000}"/>
    <cellStyle name="Normal 11 5 4 3 5 2" xfId="1094" xr:uid="{00000000-0005-0000-0000-00005F040000}"/>
    <cellStyle name="Normal 11 5 4 3 5 3" xfId="1095" xr:uid="{00000000-0005-0000-0000-000060040000}"/>
    <cellStyle name="Normal 11 5 4 4" xfId="1096" xr:uid="{00000000-0005-0000-0000-000061040000}"/>
    <cellStyle name="Normal 11 5 4 4 2" xfId="1097" xr:uid="{00000000-0005-0000-0000-000062040000}"/>
    <cellStyle name="Normal 11 5 4 5" xfId="1098" xr:uid="{00000000-0005-0000-0000-000063040000}"/>
    <cellStyle name="Normal 11 5 5" xfId="1099" xr:uid="{00000000-0005-0000-0000-000064040000}"/>
    <cellStyle name="Normal 11 5 5 2" xfId="1100" xr:uid="{00000000-0005-0000-0000-000065040000}"/>
    <cellStyle name="Normal 11 5 5 2 2" xfId="1101" xr:uid="{00000000-0005-0000-0000-000066040000}"/>
    <cellStyle name="Normal 11 5 5 3" xfId="1102" xr:uid="{00000000-0005-0000-0000-000067040000}"/>
    <cellStyle name="Normal 11 5 6" xfId="1103" xr:uid="{00000000-0005-0000-0000-000068040000}"/>
    <cellStyle name="Normal 11 5 6 2" xfId="1104" xr:uid="{00000000-0005-0000-0000-000069040000}"/>
    <cellStyle name="Normal 11 5 6 2 2" xfId="1105" xr:uid="{00000000-0005-0000-0000-00006A040000}"/>
    <cellStyle name="Normal 11 5 6 3" xfId="1106" xr:uid="{00000000-0005-0000-0000-00006B040000}"/>
    <cellStyle name="Normal 11 5 7" xfId="1107" xr:uid="{00000000-0005-0000-0000-00006C040000}"/>
    <cellStyle name="Normal 11 5 7 2" xfId="1108" xr:uid="{00000000-0005-0000-0000-00006D040000}"/>
    <cellStyle name="Normal 11 5 8" xfId="1109" xr:uid="{00000000-0005-0000-0000-00006E040000}"/>
    <cellStyle name="Normal 11 6" xfId="1110" xr:uid="{00000000-0005-0000-0000-00006F040000}"/>
    <cellStyle name="Normal 11 6 2" xfId="1111" xr:uid="{00000000-0005-0000-0000-000070040000}"/>
    <cellStyle name="Normal 11 6 2 2" xfId="1112" xr:uid="{00000000-0005-0000-0000-000071040000}"/>
    <cellStyle name="Normal 11 6 2 2 2" xfId="1113" xr:uid="{00000000-0005-0000-0000-000072040000}"/>
    <cellStyle name="Normal 11 6 2 2 2 2" xfId="1114" xr:uid="{00000000-0005-0000-0000-000073040000}"/>
    <cellStyle name="Normal 11 6 2 2 3" xfId="1115" xr:uid="{00000000-0005-0000-0000-000074040000}"/>
    <cellStyle name="Normal 11 6 2 3" xfId="1116" xr:uid="{00000000-0005-0000-0000-000075040000}"/>
    <cellStyle name="Normal 11 6 2 3 2" xfId="1117" xr:uid="{00000000-0005-0000-0000-000076040000}"/>
    <cellStyle name="Normal 11 6 2 3 3" xfId="1118" xr:uid="{00000000-0005-0000-0000-000077040000}"/>
    <cellStyle name="Normal 11 6 2 3 4" xfId="1119" xr:uid="{00000000-0005-0000-0000-000078040000}"/>
    <cellStyle name="Normal 11 6 2 4" xfId="1120" xr:uid="{00000000-0005-0000-0000-000079040000}"/>
    <cellStyle name="Normal 11 6 2 5" xfId="1121" xr:uid="{00000000-0005-0000-0000-00007A040000}"/>
    <cellStyle name="Normal 11 6 2 6" xfId="1122" xr:uid="{00000000-0005-0000-0000-00007B040000}"/>
    <cellStyle name="Normal 11 6 2 7" xfId="1123" xr:uid="{00000000-0005-0000-0000-00007C040000}"/>
    <cellStyle name="Normal 11 6 2 8" xfId="1124" xr:uid="{00000000-0005-0000-0000-00007D040000}"/>
    <cellStyle name="Normal 11 6 3" xfId="1125" xr:uid="{00000000-0005-0000-0000-00007E040000}"/>
    <cellStyle name="Normal 11 6 3 2" xfId="1126" xr:uid="{00000000-0005-0000-0000-00007F040000}"/>
    <cellStyle name="Normal 11 6 3 2 2" xfId="1127" xr:uid="{00000000-0005-0000-0000-000080040000}"/>
    <cellStyle name="Normal 11 6 3 3" xfId="1128" xr:uid="{00000000-0005-0000-0000-000081040000}"/>
    <cellStyle name="Normal 11 6 4" xfId="1129" xr:uid="{00000000-0005-0000-0000-000082040000}"/>
    <cellStyle name="Normal 11 6 4 2" xfId="1130" xr:uid="{00000000-0005-0000-0000-000083040000}"/>
    <cellStyle name="Normal 11 6 5" xfId="1131" xr:uid="{00000000-0005-0000-0000-000084040000}"/>
    <cellStyle name="Normal 11 7" xfId="1132" xr:uid="{00000000-0005-0000-0000-000085040000}"/>
    <cellStyle name="Normal 11 7 2" xfId="1133" xr:uid="{00000000-0005-0000-0000-000086040000}"/>
    <cellStyle name="Normal 11 7 2 2" xfId="1134" xr:uid="{00000000-0005-0000-0000-000087040000}"/>
    <cellStyle name="Normal 11 7 2 2 2" xfId="1135" xr:uid="{00000000-0005-0000-0000-000088040000}"/>
    <cellStyle name="Normal 11 7 2 2 2 2" xfId="1136" xr:uid="{00000000-0005-0000-0000-000089040000}"/>
    <cellStyle name="Normal 11 7 2 2 3" xfId="1137" xr:uid="{00000000-0005-0000-0000-00008A040000}"/>
    <cellStyle name="Normal 11 7 2 3" xfId="1138" xr:uid="{00000000-0005-0000-0000-00008B040000}"/>
    <cellStyle name="Normal 11 7 2 3 2" xfId="1139" xr:uid="{00000000-0005-0000-0000-00008C040000}"/>
    <cellStyle name="Normal 11 7 2 4" xfId="1140" xr:uid="{00000000-0005-0000-0000-00008D040000}"/>
    <cellStyle name="Normal 11 7 3" xfId="1141" xr:uid="{00000000-0005-0000-0000-00008E040000}"/>
    <cellStyle name="Normal 11 7 3 2" xfId="1142" xr:uid="{00000000-0005-0000-0000-00008F040000}"/>
    <cellStyle name="Normal 11 7 3 2 2" xfId="1143" xr:uid="{00000000-0005-0000-0000-000090040000}"/>
    <cellStyle name="Normal 11 7 3 3" xfId="1144" xr:uid="{00000000-0005-0000-0000-000091040000}"/>
    <cellStyle name="Normal 11 7 4" xfId="1145" xr:uid="{00000000-0005-0000-0000-000092040000}"/>
    <cellStyle name="Normal 11 7 4 2" xfId="1146" xr:uid="{00000000-0005-0000-0000-000093040000}"/>
    <cellStyle name="Normal 11 7 5" xfId="1147" xr:uid="{00000000-0005-0000-0000-000094040000}"/>
    <cellStyle name="Normal 11 8" xfId="1148" xr:uid="{00000000-0005-0000-0000-000095040000}"/>
    <cellStyle name="Normal 11 8 2" xfId="1149" xr:uid="{00000000-0005-0000-0000-000096040000}"/>
    <cellStyle name="Normal 11 8 2 2" xfId="1150" xr:uid="{00000000-0005-0000-0000-000097040000}"/>
    <cellStyle name="Normal 11 8 2 2 2" xfId="1151" xr:uid="{00000000-0005-0000-0000-000098040000}"/>
    <cellStyle name="Normal 11 8 2 2 2 2" xfId="1152" xr:uid="{00000000-0005-0000-0000-000099040000}"/>
    <cellStyle name="Normal 11 8 2 2 3" xfId="1153" xr:uid="{00000000-0005-0000-0000-00009A040000}"/>
    <cellStyle name="Normal 11 8 2 3" xfId="1154" xr:uid="{00000000-0005-0000-0000-00009B040000}"/>
    <cellStyle name="Normal 11 8 2 3 2" xfId="1155" xr:uid="{00000000-0005-0000-0000-00009C040000}"/>
    <cellStyle name="Normal 11 8 2 4" xfId="1156" xr:uid="{00000000-0005-0000-0000-00009D040000}"/>
    <cellStyle name="Normal 11 8 3" xfId="1157" xr:uid="{00000000-0005-0000-0000-00009E040000}"/>
    <cellStyle name="Normal 11 8 3 2" xfId="1158" xr:uid="{00000000-0005-0000-0000-00009F040000}"/>
    <cellStyle name="Normal 11 8 3 2 2" xfId="1159" xr:uid="{00000000-0005-0000-0000-0000A0040000}"/>
    <cellStyle name="Normal 11 8 3 3" xfId="1160" xr:uid="{00000000-0005-0000-0000-0000A1040000}"/>
    <cellStyle name="Normal 11 8 4" xfId="1161" xr:uid="{00000000-0005-0000-0000-0000A2040000}"/>
    <cellStyle name="Normal 11 8 4 2" xfId="1162" xr:uid="{00000000-0005-0000-0000-0000A3040000}"/>
    <cellStyle name="Normal 11 8 5" xfId="1163" xr:uid="{00000000-0005-0000-0000-0000A4040000}"/>
    <cellStyle name="Normal 11 9" xfId="1164" xr:uid="{00000000-0005-0000-0000-0000A5040000}"/>
    <cellStyle name="Normal 11 9 2" xfId="1165" xr:uid="{00000000-0005-0000-0000-0000A6040000}"/>
    <cellStyle name="Normal 11 9 2 2" xfId="1166" xr:uid="{00000000-0005-0000-0000-0000A7040000}"/>
    <cellStyle name="Normal 11 9 2 2 2" xfId="1167" xr:uid="{00000000-0005-0000-0000-0000A8040000}"/>
    <cellStyle name="Normal 11 9 2 2 2 2" xfId="1168" xr:uid="{00000000-0005-0000-0000-0000A9040000}"/>
    <cellStyle name="Normal 11 9 2 2 3" xfId="1169" xr:uid="{00000000-0005-0000-0000-0000AA040000}"/>
    <cellStyle name="Normal 11 9 2 3" xfId="1170" xr:uid="{00000000-0005-0000-0000-0000AB040000}"/>
    <cellStyle name="Normal 11 9 2 3 2" xfId="1171" xr:uid="{00000000-0005-0000-0000-0000AC040000}"/>
    <cellStyle name="Normal 11 9 2 4" xfId="1172" xr:uid="{00000000-0005-0000-0000-0000AD040000}"/>
    <cellStyle name="Normal 11 9 3" xfId="1173" xr:uid="{00000000-0005-0000-0000-0000AE040000}"/>
    <cellStyle name="Normal 11 9 3 2" xfId="1174" xr:uid="{00000000-0005-0000-0000-0000AF040000}"/>
    <cellStyle name="Normal 11 9 3 2 2" xfId="1175" xr:uid="{00000000-0005-0000-0000-0000B0040000}"/>
    <cellStyle name="Normal 11 9 3 3" xfId="1176" xr:uid="{00000000-0005-0000-0000-0000B1040000}"/>
    <cellStyle name="Normal 11 9 4" xfId="1177" xr:uid="{00000000-0005-0000-0000-0000B2040000}"/>
    <cellStyle name="Normal 11 9 4 2" xfId="1178" xr:uid="{00000000-0005-0000-0000-0000B3040000}"/>
    <cellStyle name="Normal 11 9 5" xfId="1179" xr:uid="{00000000-0005-0000-0000-0000B4040000}"/>
    <cellStyle name="Normal 12" xfId="1180" xr:uid="{00000000-0005-0000-0000-0000B5040000}"/>
    <cellStyle name="Normal 13" xfId="1181" xr:uid="{00000000-0005-0000-0000-0000B6040000}"/>
    <cellStyle name="Normal 13 10" xfId="1182" xr:uid="{00000000-0005-0000-0000-0000B7040000}"/>
    <cellStyle name="Normal 13 2" xfId="1183" xr:uid="{00000000-0005-0000-0000-0000B8040000}"/>
    <cellStyle name="Normal 13 2 2" xfId="1184" xr:uid="{00000000-0005-0000-0000-0000B9040000}"/>
    <cellStyle name="Normal 13 2 2 2" xfId="1185" xr:uid="{00000000-0005-0000-0000-0000BA040000}"/>
    <cellStyle name="Normal 13 2 2 2 2" xfId="1186" xr:uid="{00000000-0005-0000-0000-0000BB040000}"/>
    <cellStyle name="Normal 13 2 2 2 2 2" xfId="1187" xr:uid="{00000000-0005-0000-0000-0000BC040000}"/>
    <cellStyle name="Normal 13 2 2 2 3" xfId="1188" xr:uid="{00000000-0005-0000-0000-0000BD040000}"/>
    <cellStyle name="Normal 13 2 2 3" xfId="1189" xr:uid="{00000000-0005-0000-0000-0000BE040000}"/>
    <cellStyle name="Normal 13 2 2 3 2" xfId="1190" xr:uid="{00000000-0005-0000-0000-0000BF040000}"/>
    <cellStyle name="Normal 13 2 2 4" xfId="1191" xr:uid="{00000000-0005-0000-0000-0000C0040000}"/>
    <cellStyle name="Normal 13 2 3" xfId="1192" xr:uid="{00000000-0005-0000-0000-0000C1040000}"/>
    <cellStyle name="Normal 13 2 3 2" xfId="1193" xr:uid="{00000000-0005-0000-0000-0000C2040000}"/>
    <cellStyle name="Normal 13 2 3 2 2" xfId="1194" xr:uid="{00000000-0005-0000-0000-0000C3040000}"/>
    <cellStyle name="Normal 13 2 3 3" xfId="1195" xr:uid="{00000000-0005-0000-0000-0000C4040000}"/>
    <cellStyle name="Normal 13 2 4" xfId="1196" xr:uid="{00000000-0005-0000-0000-0000C5040000}"/>
    <cellStyle name="Normal 13 2 4 2" xfId="1197" xr:uid="{00000000-0005-0000-0000-0000C6040000}"/>
    <cellStyle name="Normal 13 2 5" xfId="1198" xr:uid="{00000000-0005-0000-0000-0000C7040000}"/>
    <cellStyle name="Normal 13 3" xfId="1199" xr:uid="{00000000-0005-0000-0000-0000C8040000}"/>
    <cellStyle name="Normal 13 3 2" xfId="1200" xr:uid="{00000000-0005-0000-0000-0000C9040000}"/>
    <cellStyle name="Normal 13 3 2 2" xfId="1201" xr:uid="{00000000-0005-0000-0000-0000CA040000}"/>
    <cellStyle name="Normal 13 3 2 2 2" xfId="1202" xr:uid="{00000000-0005-0000-0000-0000CB040000}"/>
    <cellStyle name="Normal 13 3 2 2 2 2" xfId="1203" xr:uid="{00000000-0005-0000-0000-0000CC040000}"/>
    <cellStyle name="Normal 13 3 2 2 3" xfId="1204" xr:uid="{00000000-0005-0000-0000-0000CD040000}"/>
    <cellStyle name="Normal 13 3 2 3" xfId="1205" xr:uid="{00000000-0005-0000-0000-0000CE040000}"/>
    <cellStyle name="Normal 13 3 2 3 2" xfId="1206" xr:uid="{00000000-0005-0000-0000-0000CF040000}"/>
    <cellStyle name="Normal 13 3 2 4" xfId="1207" xr:uid="{00000000-0005-0000-0000-0000D0040000}"/>
    <cellStyle name="Normal 13 3 3" xfId="1208" xr:uid="{00000000-0005-0000-0000-0000D1040000}"/>
    <cellStyle name="Normal 13 3 3 2" xfId="1209" xr:uid="{00000000-0005-0000-0000-0000D2040000}"/>
    <cellStyle name="Normal 13 3 3 2 2" xfId="1210" xr:uid="{00000000-0005-0000-0000-0000D3040000}"/>
    <cellStyle name="Normal 13 3 3 3" xfId="1211" xr:uid="{00000000-0005-0000-0000-0000D4040000}"/>
    <cellStyle name="Normal 13 3 4" xfId="1212" xr:uid="{00000000-0005-0000-0000-0000D5040000}"/>
    <cellStyle name="Normal 13 3 4 2" xfId="1213" xr:uid="{00000000-0005-0000-0000-0000D6040000}"/>
    <cellStyle name="Normal 13 3 5" xfId="1214" xr:uid="{00000000-0005-0000-0000-0000D7040000}"/>
    <cellStyle name="Normal 13 4" xfId="1215" xr:uid="{00000000-0005-0000-0000-0000D8040000}"/>
    <cellStyle name="Normal 13 4 2" xfId="1216" xr:uid="{00000000-0005-0000-0000-0000D9040000}"/>
    <cellStyle name="Normal 13 4 2 2" xfId="1217" xr:uid="{00000000-0005-0000-0000-0000DA040000}"/>
    <cellStyle name="Normal 13 4 2 2 2" xfId="1218" xr:uid="{00000000-0005-0000-0000-0000DB040000}"/>
    <cellStyle name="Normal 13 4 2 2 2 2" xfId="1219" xr:uid="{00000000-0005-0000-0000-0000DC040000}"/>
    <cellStyle name="Normal 13 4 2 2 3" xfId="1220" xr:uid="{00000000-0005-0000-0000-0000DD040000}"/>
    <cellStyle name="Normal 13 4 2 3" xfId="1221" xr:uid="{00000000-0005-0000-0000-0000DE040000}"/>
    <cellStyle name="Normal 13 4 2 3 2" xfId="1222" xr:uid="{00000000-0005-0000-0000-0000DF040000}"/>
    <cellStyle name="Normal 13 4 2 4" xfId="1223" xr:uid="{00000000-0005-0000-0000-0000E0040000}"/>
    <cellStyle name="Normal 13 4 3" xfId="1224" xr:uid="{00000000-0005-0000-0000-0000E1040000}"/>
    <cellStyle name="Normal 13 4 3 2" xfId="1225" xr:uid="{00000000-0005-0000-0000-0000E2040000}"/>
    <cellStyle name="Normal 13 4 3 2 2" xfId="1226" xr:uid="{00000000-0005-0000-0000-0000E3040000}"/>
    <cellStyle name="Normal 13 4 3 3" xfId="1227" xr:uid="{00000000-0005-0000-0000-0000E4040000}"/>
    <cellStyle name="Normal 13 4 4" xfId="1228" xr:uid="{00000000-0005-0000-0000-0000E5040000}"/>
    <cellStyle name="Normal 13 4 4 2" xfId="1229" xr:uid="{00000000-0005-0000-0000-0000E6040000}"/>
    <cellStyle name="Normal 13 4 5" xfId="1230" xr:uid="{00000000-0005-0000-0000-0000E7040000}"/>
    <cellStyle name="Normal 13 5" xfId="1231" xr:uid="{00000000-0005-0000-0000-0000E8040000}"/>
    <cellStyle name="Normal 13 5 2" xfId="1232" xr:uid="{00000000-0005-0000-0000-0000E9040000}"/>
    <cellStyle name="Normal 13 5 2 2" xfId="1233" xr:uid="{00000000-0005-0000-0000-0000EA040000}"/>
    <cellStyle name="Normal 13 5 2 2 2" xfId="1234" xr:uid="{00000000-0005-0000-0000-0000EB040000}"/>
    <cellStyle name="Normal 13 5 2 2 2 2" xfId="1235" xr:uid="{00000000-0005-0000-0000-0000EC040000}"/>
    <cellStyle name="Normal 13 5 2 2 3" xfId="1236" xr:uid="{00000000-0005-0000-0000-0000ED040000}"/>
    <cellStyle name="Normal 13 5 2 3" xfId="1237" xr:uid="{00000000-0005-0000-0000-0000EE040000}"/>
    <cellStyle name="Normal 13 5 2 3 2" xfId="1238" xr:uid="{00000000-0005-0000-0000-0000EF040000}"/>
    <cellStyle name="Normal 13 5 2 4" xfId="1239" xr:uid="{00000000-0005-0000-0000-0000F0040000}"/>
    <cellStyle name="Normal 13 5 3" xfId="1240" xr:uid="{00000000-0005-0000-0000-0000F1040000}"/>
    <cellStyle name="Normal 13 5 3 2" xfId="1241" xr:uid="{00000000-0005-0000-0000-0000F2040000}"/>
    <cellStyle name="Normal 13 5 3 2 2" xfId="1242" xr:uid="{00000000-0005-0000-0000-0000F3040000}"/>
    <cellStyle name="Normal 13 5 3 3" xfId="1243" xr:uid="{00000000-0005-0000-0000-0000F4040000}"/>
    <cellStyle name="Normal 13 5 4" xfId="1244" xr:uid="{00000000-0005-0000-0000-0000F5040000}"/>
    <cellStyle name="Normal 13 5 4 2" xfId="1245" xr:uid="{00000000-0005-0000-0000-0000F6040000}"/>
    <cellStyle name="Normal 13 5 5" xfId="1246" xr:uid="{00000000-0005-0000-0000-0000F7040000}"/>
    <cellStyle name="Normal 13 6" xfId="1247" xr:uid="{00000000-0005-0000-0000-0000F8040000}"/>
    <cellStyle name="Normal 13 6 2" xfId="1248" xr:uid="{00000000-0005-0000-0000-0000F9040000}"/>
    <cellStyle name="Normal 13 6 2 2" xfId="1249" xr:uid="{00000000-0005-0000-0000-0000FA040000}"/>
    <cellStyle name="Normal 13 6 2 2 2" xfId="1250" xr:uid="{00000000-0005-0000-0000-0000FB040000}"/>
    <cellStyle name="Normal 13 6 2 2 2 2" xfId="1251" xr:uid="{00000000-0005-0000-0000-0000FC040000}"/>
    <cellStyle name="Normal 13 6 2 2 3" xfId="1252" xr:uid="{00000000-0005-0000-0000-0000FD040000}"/>
    <cellStyle name="Normal 13 6 2 3" xfId="1253" xr:uid="{00000000-0005-0000-0000-0000FE040000}"/>
    <cellStyle name="Normal 13 6 2 3 2" xfId="1254" xr:uid="{00000000-0005-0000-0000-0000FF040000}"/>
    <cellStyle name="Normal 13 6 2 4" xfId="1255" xr:uid="{00000000-0005-0000-0000-000000050000}"/>
    <cellStyle name="Normal 13 6 3" xfId="1256" xr:uid="{00000000-0005-0000-0000-000001050000}"/>
    <cellStyle name="Normal 13 6 3 2" xfId="1257" xr:uid="{00000000-0005-0000-0000-000002050000}"/>
    <cellStyle name="Normal 13 6 3 2 2" xfId="1258" xr:uid="{00000000-0005-0000-0000-000003050000}"/>
    <cellStyle name="Normal 13 6 3 3" xfId="1259" xr:uid="{00000000-0005-0000-0000-000004050000}"/>
    <cellStyle name="Normal 13 6 4" xfId="1260" xr:uid="{00000000-0005-0000-0000-000005050000}"/>
    <cellStyle name="Normal 13 6 4 2" xfId="1261" xr:uid="{00000000-0005-0000-0000-000006050000}"/>
    <cellStyle name="Normal 13 6 5" xfId="1262" xr:uid="{00000000-0005-0000-0000-000007050000}"/>
    <cellStyle name="Normal 13 7" xfId="1263" xr:uid="{00000000-0005-0000-0000-000008050000}"/>
    <cellStyle name="Normal 13 7 2" xfId="1264" xr:uid="{00000000-0005-0000-0000-000009050000}"/>
    <cellStyle name="Normal 13 7 2 2" xfId="1265" xr:uid="{00000000-0005-0000-0000-00000A050000}"/>
    <cellStyle name="Normal 13 7 2 2 2" xfId="1266" xr:uid="{00000000-0005-0000-0000-00000B050000}"/>
    <cellStyle name="Normal 13 7 2 3" xfId="1267" xr:uid="{00000000-0005-0000-0000-00000C050000}"/>
    <cellStyle name="Normal 13 7 3" xfId="1268" xr:uid="{00000000-0005-0000-0000-00000D050000}"/>
    <cellStyle name="Normal 13 7 3 2" xfId="1269" xr:uid="{00000000-0005-0000-0000-00000E050000}"/>
    <cellStyle name="Normal 13 7 4" xfId="1270" xr:uid="{00000000-0005-0000-0000-00000F050000}"/>
    <cellStyle name="Normal 13 8" xfId="1271" xr:uid="{00000000-0005-0000-0000-000010050000}"/>
    <cellStyle name="Normal 13 8 2" xfId="1272" xr:uid="{00000000-0005-0000-0000-000011050000}"/>
    <cellStyle name="Normal 13 8 2 2" xfId="1273" xr:uid="{00000000-0005-0000-0000-000012050000}"/>
    <cellStyle name="Normal 13 8 3" xfId="1274" xr:uid="{00000000-0005-0000-0000-000013050000}"/>
    <cellStyle name="Normal 13 9" xfId="1275" xr:uid="{00000000-0005-0000-0000-000014050000}"/>
    <cellStyle name="Normal 13 9 2" xfId="1276" xr:uid="{00000000-0005-0000-0000-000015050000}"/>
    <cellStyle name="Normal 14" xfId="1277" xr:uid="{00000000-0005-0000-0000-000016050000}"/>
    <cellStyle name="Normal 14 10" xfId="1278" xr:uid="{00000000-0005-0000-0000-000017050000}"/>
    <cellStyle name="Normal 14 2" xfId="1279" xr:uid="{00000000-0005-0000-0000-000018050000}"/>
    <cellStyle name="Normal 14 2 2" xfId="1280" xr:uid="{00000000-0005-0000-0000-000019050000}"/>
    <cellStyle name="Normal 14 2 2 2" xfId="1281" xr:uid="{00000000-0005-0000-0000-00001A050000}"/>
    <cellStyle name="Normal 14 2 2 2 2" xfId="1282" xr:uid="{00000000-0005-0000-0000-00001B050000}"/>
    <cellStyle name="Normal 14 2 2 2 2 2" xfId="1283" xr:uid="{00000000-0005-0000-0000-00001C050000}"/>
    <cellStyle name="Normal 14 2 2 2 3" xfId="1284" xr:uid="{00000000-0005-0000-0000-00001D050000}"/>
    <cellStyle name="Normal 14 2 2 3" xfId="1285" xr:uid="{00000000-0005-0000-0000-00001E050000}"/>
    <cellStyle name="Normal 14 2 2 3 2" xfId="1286" xr:uid="{00000000-0005-0000-0000-00001F050000}"/>
    <cellStyle name="Normal 14 2 2 4" xfId="1287" xr:uid="{00000000-0005-0000-0000-000020050000}"/>
    <cellStyle name="Normal 14 2 3" xfId="1288" xr:uid="{00000000-0005-0000-0000-000021050000}"/>
    <cellStyle name="Normal 14 2 3 2" xfId="1289" xr:uid="{00000000-0005-0000-0000-000022050000}"/>
    <cellStyle name="Normal 14 2 3 2 2" xfId="1290" xr:uid="{00000000-0005-0000-0000-000023050000}"/>
    <cellStyle name="Normal 14 2 3 3" xfId="1291" xr:uid="{00000000-0005-0000-0000-000024050000}"/>
    <cellStyle name="Normal 14 2 4" xfId="1292" xr:uid="{00000000-0005-0000-0000-000025050000}"/>
    <cellStyle name="Normal 14 2 4 2" xfId="1293" xr:uid="{00000000-0005-0000-0000-000026050000}"/>
    <cellStyle name="Normal 14 2 5" xfId="1294" xr:uid="{00000000-0005-0000-0000-000027050000}"/>
    <cellStyle name="Normal 14 3" xfId="1295" xr:uid="{00000000-0005-0000-0000-000028050000}"/>
    <cellStyle name="Normal 14 3 2" xfId="1296" xr:uid="{00000000-0005-0000-0000-000029050000}"/>
    <cellStyle name="Normal 14 3 2 2" xfId="1297" xr:uid="{00000000-0005-0000-0000-00002A050000}"/>
    <cellStyle name="Normal 14 3 2 2 2" xfId="1298" xr:uid="{00000000-0005-0000-0000-00002B050000}"/>
    <cellStyle name="Normal 14 3 2 2 2 2" xfId="1299" xr:uid="{00000000-0005-0000-0000-00002C050000}"/>
    <cellStyle name="Normal 14 3 2 2 3" xfId="1300" xr:uid="{00000000-0005-0000-0000-00002D050000}"/>
    <cellStyle name="Normal 14 3 2 3" xfId="1301" xr:uid="{00000000-0005-0000-0000-00002E050000}"/>
    <cellStyle name="Normal 14 3 2 3 2" xfId="1302" xr:uid="{00000000-0005-0000-0000-00002F050000}"/>
    <cellStyle name="Normal 14 3 2 4" xfId="1303" xr:uid="{00000000-0005-0000-0000-000030050000}"/>
    <cellStyle name="Normal 14 3 3" xfId="1304" xr:uid="{00000000-0005-0000-0000-000031050000}"/>
    <cellStyle name="Normal 14 3 3 2" xfId="1305" xr:uid="{00000000-0005-0000-0000-000032050000}"/>
    <cellStyle name="Normal 14 3 3 2 2" xfId="1306" xr:uid="{00000000-0005-0000-0000-000033050000}"/>
    <cellStyle name="Normal 14 3 3 3" xfId="1307" xr:uid="{00000000-0005-0000-0000-000034050000}"/>
    <cellStyle name="Normal 14 3 4" xfId="1308" xr:uid="{00000000-0005-0000-0000-000035050000}"/>
    <cellStyle name="Normal 14 3 4 2" xfId="1309" xr:uid="{00000000-0005-0000-0000-000036050000}"/>
    <cellStyle name="Normal 14 3 5" xfId="1310" xr:uid="{00000000-0005-0000-0000-000037050000}"/>
    <cellStyle name="Normal 14 4" xfId="1311" xr:uid="{00000000-0005-0000-0000-000038050000}"/>
    <cellStyle name="Normal 14 4 2" xfId="1312" xr:uid="{00000000-0005-0000-0000-000039050000}"/>
    <cellStyle name="Normal 14 4 2 2" xfId="1313" xr:uid="{00000000-0005-0000-0000-00003A050000}"/>
    <cellStyle name="Normal 14 4 2 2 2" xfId="1314" xr:uid="{00000000-0005-0000-0000-00003B050000}"/>
    <cellStyle name="Normal 14 4 2 2 2 2" xfId="1315" xr:uid="{00000000-0005-0000-0000-00003C050000}"/>
    <cellStyle name="Normal 14 4 2 2 3" xfId="1316" xr:uid="{00000000-0005-0000-0000-00003D050000}"/>
    <cellStyle name="Normal 14 4 2 3" xfId="1317" xr:uid="{00000000-0005-0000-0000-00003E050000}"/>
    <cellStyle name="Normal 14 4 2 3 2" xfId="1318" xr:uid="{00000000-0005-0000-0000-00003F050000}"/>
    <cellStyle name="Normal 14 4 2 4" xfId="1319" xr:uid="{00000000-0005-0000-0000-000040050000}"/>
    <cellStyle name="Normal 14 4 3" xfId="1320" xr:uid="{00000000-0005-0000-0000-000041050000}"/>
    <cellStyle name="Normal 14 4 3 2" xfId="1321" xr:uid="{00000000-0005-0000-0000-000042050000}"/>
    <cellStyle name="Normal 14 4 3 2 2" xfId="1322" xr:uid="{00000000-0005-0000-0000-000043050000}"/>
    <cellStyle name="Normal 14 4 3 3" xfId="1323" xr:uid="{00000000-0005-0000-0000-000044050000}"/>
    <cellStyle name="Normal 14 4 4" xfId="1324" xr:uid="{00000000-0005-0000-0000-000045050000}"/>
    <cellStyle name="Normal 14 4 4 2" xfId="1325" xr:uid="{00000000-0005-0000-0000-000046050000}"/>
    <cellStyle name="Normal 14 4 5" xfId="1326" xr:uid="{00000000-0005-0000-0000-000047050000}"/>
    <cellStyle name="Normal 14 5" xfId="1327" xr:uid="{00000000-0005-0000-0000-000048050000}"/>
    <cellStyle name="Normal 14 5 2" xfId="1328" xr:uid="{00000000-0005-0000-0000-000049050000}"/>
    <cellStyle name="Normal 14 5 2 2" xfId="1329" xr:uid="{00000000-0005-0000-0000-00004A050000}"/>
    <cellStyle name="Normal 14 5 2 2 2" xfId="1330" xr:uid="{00000000-0005-0000-0000-00004B050000}"/>
    <cellStyle name="Normal 14 5 2 2 2 2" xfId="1331" xr:uid="{00000000-0005-0000-0000-00004C050000}"/>
    <cellStyle name="Normal 14 5 2 2 3" xfId="1332" xr:uid="{00000000-0005-0000-0000-00004D050000}"/>
    <cellStyle name="Normal 14 5 2 3" xfId="1333" xr:uid="{00000000-0005-0000-0000-00004E050000}"/>
    <cellStyle name="Normal 14 5 2 3 2" xfId="1334" xr:uid="{00000000-0005-0000-0000-00004F050000}"/>
    <cellStyle name="Normal 14 5 2 4" xfId="1335" xr:uid="{00000000-0005-0000-0000-000050050000}"/>
    <cellStyle name="Normal 14 5 3" xfId="1336" xr:uid="{00000000-0005-0000-0000-000051050000}"/>
    <cellStyle name="Normal 14 5 3 2" xfId="1337" xr:uid="{00000000-0005-0000-0000-000052050000}"/>
    <cellStyle name="Normal 14 5 3 2 2" xfId="1338" xr:uid="{00000000-0005-0000-0000-000053050000}"/>
    <cellStyle name="Normal 14 5 3 3" xfId="1339" xr:uid="{00000000-0005-0000-0000-000054050000}"/>
    <cellStyle name="Normal 14 5 4" xfId="1340" xr:uid="{00000000-0005-0000-0000-000055050000}"/>
    <cellStyle name="Normal 14 5 4 2" xfId="1341" xr:uid="{00000000-0005-0000-0000-000056050000}"/>
    <cellStyle name="Normal 14 5 5" xfId="1342" xr:uid="{00000000-0005-0000-0000-000057050000}"/>
    <cellStyle name="Normal 14 6" xfId="1343" xr:uid="{00000000-0005-0000-0000-000058050000}"/>
    <cellStyle name="Normal 14 6 2" xfId="1344" xr:uid="{00000000-0005-0000-0000-000059050000}"/>
    <cellStyle name="Normal 14 6 2 2" xfId="1345" xr:uid="{00000000-0005-0000-0000-00005A050000}"/>
    <cellStyle name="Normal 14 6 2 2 2" xfId="1346" xr:uid="{00000000-0005-0000-0000-00005B050000}"/>
    <cellStyle name="Normal 14 6 2 2 2 2" xfId="1347" xr:uid="{00000000-0005-0000-0000-00005C050000}"/>
    <cellStyle name="Normal 14 6 2 2 3" xfId="1348" xr:uid="{00000000-0005-0000-0000-00005D050000}"/>
    <cellStyle name="Normal 14 6 2 3" xfId="1349" xr:uid="{00000000-0005-0000-0000-00005E050000}"/>
    <cellStyle name="Normal 14 6 2 3 2" xfId="1350" xr:uid="{00000000-0005-0000-0000-00005F050000}"/>
    <cellStyle name="Normal 14 6 2 4" xfId="1351" xr:uid="{00000000-0005-0000-0000-000060050000}"/>
    <cellStyle name="Normal 14 6 3" xfId="1352" xr:uid="{00000000-0005-0000-0000-000061050000}"/>
    <cellStyle name="Normal 14 6 3 2" xfId="1353" xr:uid="{00000000-0005-0000-0000-000062050000}"/>
    <cellStyle name="Normal 14 6 3 2 2" xfId="1354" xr:uid="{00000000-0005-0000-0000-000063050000}"/>
    <cellStyle name="Normal 14 6 3 3" xfId="1355" xr:uid="{00000000-0005-0000-0000-000064050000}"/>
    <cellStyle name="Normal 14 6 4" xfId="1356" xr:uid="{00000000-0005-0000-0000-000065050000}"/>
    <cellStyle name="Normal 14 6 4 2" xfId="1357" xr:uid="{00000000-0005-0000-0000-000066050000}"/>
    <cellStyle name="Normal 14 6 5" xfId="1358" xr:uid="{00000000-0005-0000-0000-000067050000}"/>
    <cellStyle name="Normal 14 7" xfId="1359" xr:uid="{00000000-0005-0000-0000-000068050000}"/>
    <cellStyle name="Normal 14 7 2" xfId="1360" xr:uid="{00000000-0005-0000-0000-000069050000}"/>
    <cellStyle name="Normal 14 7 2 2" xfId="1361" xr:uid="{00000000-0005-0000-0000-00006A050000}"/>
    <cellStyle name="Normal 14 7 2 2 2" xfId="1362" xr:uid="{00000000-0005-0000-0000-00006B050000}"/>
    <cellStyle name="Normal 14 7 2 3" xfId="1363" xr:uid="{00000000-0005-0000-0000-00006C050000}"/>
    <cellStyle name="Normal 14 7 3" xfId="1364" xr:uid="{00000000-0005-0000-0000-00006D050000}"/>
    <cellStyle name="Normal 14 7 3 2" xfId="1365" xr:uid="{00000000-0005-0000-0000-00006E050000}"/>
    <cellStyle name="Normal 14 7 4" xfId="1366" xr:uid="{00000000-0005-0000-0000-00006F050000}"/>
    <cellStyle name="Normal 14 8" xfId="1367" xr:uid="{00000000-0005-0000-0000-000070050000}"/>
    <cellStyle name="Normal 14 8 2" xfId="1368" xr:uid="{00000000-0005-0000-0000-000071050000}"/>
    <cellStyle name="Normal 14 8 2 2" xfId="1369" xr:uid="{00000000-0005-0000-0000-000072050000}"/>
    <cellStyle name="Normal 14 8 3" xfId="1370" xr:uid="{00000000-0005-0000-0000-000073050000}"/>
    <cellStyle name="Normal 14 9" xfId="1371" xr:uid="{00000000-0005-0000-0000-000074050000}"/>
    <cellStyle name="Normal 14 9 2" xfId="1372" xr:uid="{00000000-0005-0000-0000-000075050000}"/>
    <cellStyle name="Normal 15" xfId="1373" xr:uid="{00000000-0005-0000-0000-000076050000}"/>
    <cellStyle name="Normal 15 2" xfId="1374" xr:uid="{00000000-0005-0000-0000-000077050000}"/>
    <cellStyle name="Normal 15 2 2" xfId="2619" xr:uid="{00000000-0005-0000-0000-000078050000}"/>
    <cellStyle name="Normal 15 3" xfId="1375" xr:uid="{00000000-0005-0000-0000-000079050000}"/>
    <cellStyle name="Normal 15 4" xfId="1376" xr:uid="{00000000-0005-0000-0000-00007A050000}"/>
    <cellStyle name="Normal 15 5" xfId="1377" xr:uid="{00000000-0005-0000-0000-00007B050000}"/>
    <cellStyle name="Normal 15 6" xfId="1378" xr:uid="{00000000-0005-0000-0000-00007C050000}"/>
    <cellStyle name="Normal 15 7" xfId="1379" xr:uid="{00000000-0005-0000-0000-00007D050000}"/>
    <cellStyle name="Normal 16" xfId="1380" xr:uid="{00000000-0005-0000-0000-00007E050000}"/>
    <cellStyle name="Normal 16 2" xfId="1381" xr:uid="{00000000-0005-0000-0000-00007F050000}"/>
    <cellStyle name="Normal 16 2 2" xfId="2617" xr:uid="{00000000-0005-0000-0000-000080050000}"/>
    <cellStyle name="Normal 16 3" xfId="1382" xr:uid="{00000000-0005-0000-0000-000081050000}"/>
    <cellStyle name="Normal 16 3 2" xfId="1383" xr:uid="{00000000-0005-0000-0000-000082050000}"/>
    <cellStyle name="Normal 16 4" xfId="1384" xr:uid="{00000000-0005-0000-0000-000083050000}"/>
    <cellStyle name="Normal 17" xfId="1385" xr:uid="{00000000-0005-0000-0000-000084050000}"/>
    <cellStyle name="Normal 17 2" xfId="1386" xr:uid="{00000000-0005-0000-0000-000085050000}"/>
    <cellStyle name="Normal 17 2 2" xfId="1387" xr:uid="{00000000-0005-0000-0000-000086050000}"/>
    <cellStyle name="Normal 17 2 2 2" xfId="1388" xr:uid="{00000000-0005-0000-0000-000087050000}"/>
    <cellStyle name="Normal 17 2 2 2 2" xfId="1389" xr:uid="{00000000-0005-0000-0000-000088050000}"/>
    <cellStyle name="Normal 17 2 2 3" xfId="1390" xr:uid="{00000000-0005-0000-0000-000089050000}"/>
    <cellStyle name="Normal 17 2 3" xfId="1391" xr:uid="{00000000-0005-0000-0000-00008A050000}"/>
    <cellStyle name="Normal 17 2 3 2" xfId="1392" xr:uid="{00000000-0005-0000-0000-00008B050000}"/>
    <cellStyle name="Normal 17 2 4" xfId="1393" xr:uid="{00000000-0005-0000-0000-00008C050000}"/>
    <cellStyle name="Normal 17 2 4 2" xfId="1394" xr:uid="{00000000-0005-0000-0000-00008D050000}"/>
    <cellStyle name="Normal 17 2 5" xfId="1395" xr:uid="{00000000-0005-0000-0000-00008E050000}"/>
    <cellStyle name="Normal 17 3" xfId="1396" xr:uid="{00000000-0005-0000-0000-00008F050000}"/>
    <cellStyle name="Normal 17 3 2" xfId="1397" xr:uid="{00000000-0005-0000-0000-000090050000}"/>
    <cellStyle name="Normal 17 3 2 2" xfId="1398" xr:uid="{00000000-0005-0000-0000-000091050000}"/>
    <cellStyle name="Normal 17 3 3" xfId="1399" xr:uid="{00000000-0005-0000-0000-000092050000}"/>
    <cellStyle name="Normal 17 4" xfId="1400" xr:uid="{00000000-0005-0000-0000-000093050000}"/>
    <cellStyle name="Normal 17 4 2" xfId="1401" xr:uid="{00000000-0005-0000-0000-000094050000}"/>
    <cellStyle name="Normal 17 5" xfId="1402" xr:uid="{00000000-0005-0000-0000-000095050000}"/>
    <cellStyle name="Normal 18" xfId="1403" xr:uid="{00000000-0005-0000-0000-000096050000}"/>
    <cellStyle name="Normal 18 2" xfId="1404" xr:uid="{00000000-0005-0000-0000-000097050000}"/>
    <cellStyle name="Normal 18 2 2" xfId="1405" xr:uid="{00000000-0005-0000-0000-000098050000}"/>
    <cellStyle name="Normal 18 2 2 2" xfId="1406" xr:uid="{00000000-0005-0000-0000-000099050000}"/>
    <cellStyle name="Normal 18 2 2 2 2" xfId="1407" xr:uid="{00000000-0005-0000-0000-00009A050000}"/>
    <cellStyle name="Normal 18 2 2 2 2 2" xfId="1408" xr:uid="{00000000-0005-0000-0000-00009B050000}"/>
    <cellStyle name="Normal 18 2 2 2 3" xfId="1409" xr:uid="{00000000-0005-0000-0000-00009C050000}"/>
    <cellStyle name="Normal 18 2 2 3" xfId="1410" xr:uid="{00000000-0005-0000-0000-00009D050000}"/>
    <cellStyle name="Normal 18 2 2 3 2" xfId="1411" xr:uid="{00000000-0005-0000-0000-00009E050000}"/>
    <cellStyle name="Normal 18 2 2 4" xfId="1412" xr:uid="{00000000-0005-0000-0000-00009F050000}"/>
    <cellStyle name="Normal 18 2 3" xfId="1413" xr:uid="{00000000-0005-0000-0000-0000A0050000}"/>
    <cellStyle name="Normal 18 2 3 2" xfId="1414" xr:uid="{00000000-0005-0000-0000-0000A1050000}"/>
    <cellStyle name="Normal 18 2 3 2 2" xfId="1415" xr:uid="{00000000-0005-0000-0000-0000A2050000}"/>
    <cellStyle name="Normal 18 2 3 3" xfId="1416" xr:uid="{00000000-0005-0000-0000-0000A3050000}"/>
    <cellStyle name="Normal 18 2 4" xfId="1417" xr:uid="{00000000-0005-0000-0000-0000A4050000}"/>
    <cellStyle name="Normal 18 2 4 2" xfId="1418" xr:uid="{00000000-0005-0000-0000-0000A5050000}"/>
    <cellStyle name="Normal 18 2 5" xfId="1419" xr:uid="{00000000-0005-0000-0000-0000A6050000}"/>
    <cellStyle name="Normal 18 3" xfId="1420" xr:uid="{00000000-0005-0000-0000-0000A7050000}"/>
    <cellStyle name="Normal 18 3 2" xfId="1421" xr:uid="{00000000-0005-0000-0000-0000A8050000}"/>
    <cellStyle name="Normal 18 3 2 2" xfId="1422" xr:uid="{00000000-0005-0000-0000-0000A9050000}"/>
    <cellStyle name="Normal 18 3 2 2 2" xfId="1423" xr:uid="{00000000-0005-0000-0000-0000AA050000}"/>
    <cellStyle name="Normal 18 3 2 2 2 2" xfId="1424" xr:uid="{00000000-0005-0000-0000-0000AB050000}"/>
    <cellStyle name="Normal 18 3 2 2 3" xfId="1425" xr:uid="{00000000-0005-0000-0000-0000AC050000}"/>
    <cellStyle name="Normal 18 3 2 3" xfId="1426" xr:uid="{00000000-0005-0000-0000-0000AD050000}"/>
    <cellStyle name="Normal 18 3 2 3 2" xfId="1427" xr:uid="{00000000-0005-0000-0000-0000AE050000}"/>
    <cellStyle name="Normal 18 3 2 4" xfId="1428" xr:uid="{00000000-0005-0000-0000-0000AF050000}"/>
    <cellStyle name="Normal 18 3 3" xfId="1429" xr:uid="{00000000-0005-0000-0000-0000B0050000}"/>
    <cellStyle name="Normal 18 3 3 2" xfId="1430" xr:uid="{00000000-0005-0000-0000-0000B1050000}"/>
    <cellStyle name="Normal 18 3 3 2 2" xfId="1431" xr:uid="{00000000-0005-0000-0000-0000B2050000}"/>
    <cellStyle name="Normal 18 3 3 3" xfId="1432" xr:uid="{00000000-0005-0000-0000-0000B3050000}"/>
    <cellStyle name="Normal 18 3 4" xfId="1433" xr:uid="{00000000-0005-0000-0000-0000B4050000}"/>
    <cellStyle name="Normal 18 3 4 2" xfId="1434" xr:uid="{00000000-0005-0000-0000-0000B5050000}"/>
    <cellStyle name="Normal 18 3 5" xfId="1435" xr:uid="{00000000-0005-0000-0000-0000B6050000}"/>
    <cellStyle name="Normal 18 4" xfId="1436" xr:uid="{00000000-0005-0000-0000-0000B7050000}"/>
    <cellStyle name="Normal 18 4 2" xfId="1437" xr:uid="{00000000-0005-0000-0000-0000B8050000}"/>
    <cellStyle name="Normal 18 4 2 2" xfId="1438" xr:uid="{00000000-0005-0000-0000-0000B9050000}"/>
    <cellStyle name="Normal 18 4 2 2 2" xfId="1439" xr:uid="{00000000-0005-0000-0000-0000BA050000}"/>
    <cellStyle name="Normal 18 4 2 3" xfId="1440" xr:uid="{00000000-0005-0000-0000-0000BB050000}"/>
    <cellStyle name="Normal 18 4 3" xfId="1441" xr:uid="{00000000-0005-0000-0000-0000BC050000}"/>
    <cellStyle name="Normal 18 4 3 2" xfId="1442" xr:uid="{00000000-0005-0000-0000-0000BD050000}"/>
    <cellStyle name="Normal 18 4 4" xfId="1443" xr:uid="{00000000-0005-0000-0000-0000BE050000}"/>
    <cellStyle name="Normal 18 5" xfId="1444" xr:uid="{00000000-0005-0000-0000-0000BF050000}"/>
    <cellStyle name="Normal 18 5 2" xfId="1445" xr:uid="{00000000-0005-0000-0000-0000C0050000}"/>
    <cellStyle name="Normal 18 5 2 2" xfId="1446" xr:uid="{00000000-0005-0000-0000-0000C1050000}"/>
    <cellStyle name="Normal 18 5 3" xfId="1447" xr:uid="{00000000-0005-0000-0000-0000C2050000}"/>
    <cellStyle name="Normal 18 6" xfId="1448" xr:uid="{00000000-0005-0000-0000-0000C3050000}"/>
    <cellStyle name="Normal 18 6 2" xfId="1449" xr:uid="{00000000-0005-0000-0000-0000C4050000}"/>
    <cellStyle name="Normal 18 7" xfId="1450" xr:uid="{00000000-0005-0000-0000-0000C5050000}"/>
    <cellStyle name="Normal 19" xfId="1451" xr:uid="{00000000-0005-0000-0000-0000C6050000}"/>
    <cellStyle name="Normal 19 2" xfId="1452" xr:uid="{00000000-0005-0000-0000-0000C7050000}"/>
    <cellStyle name="Normal 19 2 2" xfId="1453" xr:uid="{00000000-0005-0000-0000-0000C8050000}"/>
    <cellStyle name="Normal 19 3" xfId="1454" xr:uid="{00000000-0005-0000-0000-0000C9050000}"/>
    <cellStyle name="Normal 2" xfId="1455" xr:uid="{00000000-0005-0000-0000-0000CA050000}"/>
    <cellStyle name="Normal 2 10" xfId="1456" xr:uid="{00000000-0005-0000-0000-0000CB050000}"/>
    <cellStyle name="Normal 2 2" xfId="1457" xr:uid="{00000000-0005-0000-0000-0000CC050000}"/>
    <cellStyle name="Normal 2 2 2" xfId="1458" xr:uid="{00000000-0005-0000-0000-0000CD050000}"/>
    <cellStyle name="Normal 2 2 2 2" xfId="1459" xr:uid="{00000000-0005-0000-0000-0000CE050000}"/>
    <cellStyle name="Normal 2 2 2 3" xfId="1460" xr:uid="{00000000-0005-0000-0000-0000CF050000}"/>
    <cellStyle name="Normal 2 2 2 4" xfId="1461" xr:uid="{00000000-0005-0000-0000-0000D0050000}"/>
    <cellStyle name="Normal 2 2 2 5" xfId="1462" xr:uid="{00000000-0005-0000-0000-0000D1050000}"/>
    <cellStyle name="Normal 2 2 2 6" xfId="1463" xr:uid="{00000000-0005-0000-0000-0000D2050000}"/>
    <cellStyle name="Normal 2 2 2 7" xfId="2585" xr:uid="{00000000-0005-0000-0000-0000D3050000}"/>
    <cellStyle name="Normal 2 2 3" xfId="1464" xr:uid="{00000000-0005-0000-0000-0000D4050000}"/>
    <cellStyle name="Normal 2 2 4" xfId="1465" xr:uid="{00000000-0005-0000-0000-0000D5050000}"/>
    <cellStyle name="Normal 2 2 5" xfId="1466" xr:uid="{00000000-0005-0000-0000-0000D6050000}"/>
    <cellStyle name="Normal 2 2 6" xfId="1467" xr:uid="{00000000-0005-0000-0000-0000D7050000}"/>
    <cellStyle name="Normal 2 2 7" xfId="2618" xr:uid="{00000000-0005-0000-0000-0000D8050000}"/>
    <cellStyle name="Normal 2 3" xfId="1468" xr:uid="{00000000-0005-0000-0000-0000D9050000}"/>
    <cellStyle name="Normal 2 4" xfId="1469" xr:uid="{00000000-0005-0000-0000-0000DA050000}"/>
    <cellStyle name="Normal 2 4 2" xfId="2603" xr:uid="{00000000-0005-0000-0000-0000DB050000}"/>
    <cellStyle name="Normal 2 5" xfId="1470" xr:uid="{00000000-0005-0000-0000-0000DC050000}"/>
    <cellStyle name="Normal 2 6" xfId="1471" xr:uid="{00000000-0005-0000-0000-0000DD050000}"/>
    <cellStyle name="Normal 2 7" xfId="1472" xr:uid="{00000000-0005-0000-0000-0000DE050000}"/>
    <cellStyle name="Normal 2 8" xfId="1473" xr:uid="{00000000-0005-0000-0000-0000DF050000}"/>
    <cellStyle name="Normal 20" xfId="1474" xr:uid="{00000000-0005-0000-0000-0000E0050000}"/>
    <cellStyle name="Normal 20 2" xfId="1475" xr:uid="{00000000-0005-0000-0000-0000E1050000}"/>
    <cellStyle name="Normal 20 2 2" xfId="1476" xr:uid="{00000000-0005-0000-0000-0000E2050000}"/>
    <cellStyle name="Normal 20 2 2 2" xfId="1477" xr:uid="{00000000-0005-0000-0000-0000E3050000}"/>
    <cellStyle name="Normal 20 2 3" xfId="1478" xr:uid="{00000000-0005-0000-0000-0000E4050000}"/>
    <cellStyle name="Normal 20 3" xfId="1479" xr:uid="{00000000-0005-0000-0000-0000E5050000}"/>
    <cellStyle name="Normal 20 3 2" xfId="1480" xr:uid="{00000000-0005-0000-0000-0000E6050000}"/>
    <cellStyle name="Normal 20 4" xfId="1481" xr:uid="{00000000-0005-0000-0000-0000E7050000}"/>
    <cellStyle name="Normal 20 5" xfId="1482" xr:uid="{00000000-0005-0000-0000-0000E8050000}"/>
    <cellStyle name="Normal 20 5 2" xfId="1483" xr:uid="{00000000-0005-0000-0000-0000E9050000}"/>
    <cellStyle name="Normal 21" xfId="1484" xr:uid="{00000000-0005-0000-0000-0000EA050000}"/>
    <cellStyle name="Normal 21 2" xfId="1485" xr:uid="{00000000-0005-0000-0000-0000EB050000}"/>
    <cellStyle name="Normal 21 2 2" xfId="1486" xr:uid="{00000000-0005-0000-0000-0000EC050000}"/>
    <cellStyle name="Normal 21 2 2 2" xfId="1487" xr:uid="{00000000-0005-0000-0000-0000ED050000}"/>
    <cellStyle name="Normal 21 3" xfId="1488" xr:uid="{00000000-0005-0000-0000-0000EE050000}"/>
    <cellStyle name="Normal 21 3 2" xfId="1489" xr:uid="{00000000-0005-0000-0000-0000EF050000}"/>
    <cellStyle name="Normal 21 4" xfId="1490" xr:uid="{00000000-0005-0000-0000-0000F0050000}"/>
    <cellStyle name="Normal 21 4 2" xfId="1491" xr:uid="{00000000-0005-0000-0000-0000F1050000}"/>
    <cellStyle name="Normal 21 4 2 2" xfId="1492" xr:uid="{00000000-0005-0000-0000-0000F2050000}"/>
    <cellStyle name="Normal 21 5" xfId="1493" xr:uid="{00000000-0005-0000-0000-0000F3050000}"/>
    <cellStyle name="Normal 21 6" xfId="1494" xr:uid="{00000000-0005-0000-0000-0000F4050000}"/>
    <cellStyle name="Normal 21 7" xfId="1495" xr:uid="{00000000-0005-0000-0000-0000F5050000}"/>
    <cellStyle name="Normal 21 8" xfId="1496" xr:uid="{00000000-0005-0000-0000-0000F6050000}"/>
    <cellStyle name="Normal 22" xfId="1497" xr:uid="{00000000-0005-0000-0000-0000F7050000}"/>
    <cellStyle name="Normal 22 2" xfId="1498" xr:uid="{00000000-0005-0000-0000-0000F8050000}"/>
    <cellStyle name="Normal 23" xfId="1499" xr:uid="{00000000-0005-0000-0000-0000F9050000}"/>
    <cellStyle name="Normal 23 2" xfId="1500" xr:uid="{00000000-0005-0000-0000-0000FA050000}"/>
    <cellStyle name="Normal 23 2 2" xfId="1501" xr:uid="{00000000-0005-0000-0000-0000FB050000}"/>
    <cellStyle name="Normal 23 3" xfId="1502" xr:uid="{00000000-0005-0000-0000-0000FC050000}"/>
    <cellStyle name="Normal 23 4" xfId="1503" xr:uid="{00000000-0005-0000-0000-0000FD050000}"/>
    <cellStyle name="Normal 23 4 2" xfId="1504" xr:uid="{00000000-0005-0000-0000-0000FE050000}"/>
    <cellStyle name="Normal 23 4 2 2" xfId="1505" xr:uid="{00000000-0005-0000-0000-0000FF050000}"/>
    <cellStyle name="Normal 23 5" xfId="1506" xr:uid="{00000000-0005-0000-0000-000000060000}"/>
    <cellStyle name="Normal 23 6" xfId="1507" xr:uid="{00000000-0005-0000-0000-000001060000}"/>
    <cellStyle name="Normal 24" xfId="1508" xr:uid="{00000000-0005-0000-0000-000002060000}"/>
    <cellStyle name="Normal 24 2" xfId="1509" xr:uid="{00000000-0005-0000-0000-000003060000}"/>
    <cellStyle name="Normal 24 3" xfId="1510" xr:uid="{00000000-0005-0000-0000-000004060000}"/>
    <cellStyle name="Normal 24 4" xfId="1511" xr:uid="{00000000-0005-0000-0000-000005060000}"/>
    <cellStyle name="Normal 25" xfId="1512" xr:uid="{00000000-0005-0000-0000-000006060000}"/>
    <cellStyle name="Normal 25 2" xfId="1513" xr:uid="{00000000-0005-0000-0000-000007060000}"/>
    <cellStyle name="Normal 25 3" xfId="1514" xr:uid="{00000000-0005-0000-0000-000008060000}"/>
    <cellStyle name="Normal 26" xfId="1515" xr:uid="{00000000-0005-0000-0000-000009060000}"/>
    <cellStyle name="Normal 26 2" xfId="1516" xr:uid="{00000000-0005-0000-0000-00000A060000}"/>
    <cellStyle name="Normal 27" xfId="1517" xr:uid="{00000000-0005-0000-0000-00000B060000}"/>
    <cellStyle name="Normal 28" xfId="1518" xr:uid="{00000000-0005-0000-0000-00000C060000}"/>
    <cellStyle name="Normal 28 2" xfId="1519" xr:uid="{00000000-0005-0000-0000-00000D060000}"/>
    <cellStyle name="Normal 28 2 2" xfId="1520" xr:uid="{00000000-0005-0000-0000-00000E060000}"/>
    <cellStyle name="Normal 28 2 2 2" xfId="2622" xr:uid="{00000000-0005-0000-0000-00000F060000}"/>
    <cellStyle name="Normal 29" xfId="1521" xr:uid="{00000000-0005-0000-0000-000010060000}"/>
    <cellStyle name="Normal 3" xfId="1522" xr:uid="{00000000-0005-0000-0000-000011060000}"/>
    <cellStyle name="Normal 3 2" xfId="1523" xr:uid="{00000000-0005-0000-0000-000012060000}"/>
    <cellStyle name="Normal 3 2 2" xfId="2624" xr:uid="{00000000-0005-0000-0000-000013060000}"/>
    <cellStyle name="Normal 3 3" xfId="1524" xr:uid="{00000000-0005-0000-0000-000014060000}"/>
    <cellStyle name="Normal 3 3 2" xfId="2625" xr:uid="{00000000-0005-0000-0000-000015060000}"/>
    <cellStyle name="Normal 3 4" xfId="2582" xr:uid="{00000000-0005-0000-0000-000016060000}"/>
    <cellStyle name="Normal 30" xfId="1525" xr:uid="{00000000-0005-0000-0000-000017060000}"/>
    <cellStyle name="Normal 31" xfId="2604" xr:uid="{00000000-0005-0000-0000-000018060000}"/>
    <cellStyle name="Normal 32" xfId="2620" xr:uid="{00000000-0005-0000-0000-000019060000}"/>
    <cellStyle name="Normal 32 2" xfId="2735" xr:uid="{00000000-0005-0000-0000-000024060000}"/>
    <cellStyle name="Normal 32 3" xfId="2678" xr:uid="{00000000-0005-0000-0000-000019060000}"/>
    <cellStyle name="Normal 33" xfId="2680" xr:uid="{00000000-0005-0000-0000-00001A060000}"/>
    <cellStyle name="Normal 4" xfId="1526" xr:uid="{00000000-0005-0000-0000-00001A060000}"/>
    <cellStyle name="Normal 4 2" xfId="2605" xr:uid="{00000000-0005-0000-0000-00001B060000}"/>
    <cellStyle name="Normal 5" xfId="1527" xr:uid="{00000000-0005-0000-0000-00001C060000}"/>
    <cellStyle name="Normal 5 10" xfId="1528" xr:uid="{00000000-0005-0000-0000-00001D060000}"/>
    <cellStyle name="Normal 5 2" xfId="1529" xr:uid="{00000000-0005-0000-0000-00001E060000}"/>
    <cellStyle name="Normal 5 2 2" xfId="1530" xr:uid="{00000000-0005-0000-0000-00001F060000}"/>
    <cellStyle name="Normal 5 2 2 2" xfId="1531" xr:uid="{00000000-0005-0000-0000-000020060000}"/>
    <cellStyle name="Normal 5 2 2 2 2" xfId="1532" xr:uid="{00000000-0005-0000-0000-000021060000}"/>
    <cellStyle name="Normal 5 2 2 2 2 2" xfId="1533" xr:uid="{00000000-0005-0000-0000-000022060000}"/>
    <cellStyle name="Normal 5 2 2 2 3" xfId="1534" xr:uid="{00000000-0005-0000-0000-000023060000}"/>
    <cellStyle name="Normal 5 2 2 3" xfId="1535" xr:uid="{00000000-0005-0000-0000-000024060000}"/>
    <cellStyle name="Normal 5 2 2 3 2" xfId="1536" xr:uid="{00000000-0005-0000-0000-000025060000}"/>
    <cellStyle name="Normal 5 2 2 4" xfId="1537" xr:uid="{00000000-0005-0000-0000-000026060000}"/>
    <cellStyle name="Normal 5 2 3" xfId="1538" xr:uid="{00000000-0005-0000-0000-000027060000}"/>
    <cellStyle name="Normal 5 2 3 2" xfId="1539" xr:uid="{00000000-0005-0000-0000-000028060000}"/>
    <cellStyle name="Normal 5 2 3 2 2" xfId="1540" xr:uid="{00000000-0005-0000-0000-000029060000}"/>
    <cellStyle name="Normal 5 2 3 3" xfId="1541" xr:uid="{00000000-0005-0000-0000-00002A060000}"/>
    <cellStyle name="Normal 5 2 4" xfId="1542" xr:uid="{00000000-0005-0000-0000-00002B060000}"/>
    <cellStyle name="Normal 5 2 4 2" xfId="1543" xr:uid="{00000000-0005-0000-0000-00002C060000}"/>
    <cellStyle name="Normal 5 2 5" xfId="1544" xr:uid="{00000000-0005-0000-0000-00002D060000}"/>
    <cellStyle name="Normal 5 3" xfId="1545" xr:uid="{00000000-0005-0000-0000-00002E060000}"/>
    <cellStyle name="Normal 5 3 2" xfId="1546" xr:uid="{00000000-0005-0000-0000-00002F060000}"/>
    <cellStyle name="Normal 5 3 2 2" xfId="1547" xr:uid="{00000000-0005-0000-0000-000030060000}"/>
    <cellStyle name="Normal 5 3 2 2 2" xfId="1548" xr:uid="{00000000-0005-0000-0000-000031060000}"/>
    <cellStyle name="Normal 5 3 2 2 2 2" xfId="1549" xr:uid="{00000000-0005-0000-0000-000032060000}"/>
    <cellStyle name="Normal 5 3 2 2 3" xfId="1550" xr:uid="{00000000-0005-0000-0000-000033060000}"/>
    <cellStyle name="Normal 5 3 2 3" xfId="1551" xr:uid="{00000000-0005-0000-0000-000034060000}"/>
    <cellStyle name="Normal 5 3 2 3 2" xfId="1552" xr:uid="{00000000-0005-0000-0000-000035060000}"/>
    <cellStyle name="Normal 5 3 2 4" xfId="1553" xr:uid="{00000000-0005-0000-0000-000036060000}"/>
    <cellStyle name="Normal 5 3 3" xfId="1554" xr:uid="{00000000-0005-0000-0000-000037060000}"/>
    <cellStyle name="Normal 5 3 3 2" xfId="1555" xr:uid="{00000000-0005-0000-0000-000038060000}"/>
    <cellStyle name="Normal 5 3 3 2 2" xfId="1556" xr:uid="{00000000-0005-0000-0000-000039060000}"/>
    <cellStyle name="Normal 5 3 3 3" xfId="1557" xr:uid="{00000000-0005-0000-0000-00003A060000}"/>
    <cellStyle name="Normal 5 3 4" xfId="1558" xr:uid="{00000000-0005-0000-0000-00003B060000}"/>
    <cellStyle name="Normal 5 3 4 2" xfId="1559" xr:uid="{00000000-0005-0000-0000-00003C060000}"/>
    <cellStyle name="Normal 5 3 5" xfId="1560" xr:uid="{00000000-0005-0000-0000-00003D060000}"/>
    <cellStyle name="Normal 5 4" xfId="1561" xr:uid="{00000000-0005-0000-0000-00003E060000}"/>
    <cellStyle name="Normal 5 4 2" xfId="1562" xr:uid="{00000000-0005-0000-0000-00003F060000}"/>
    <cellStyle name="Normal 5 4 2 2" xfId="1563" xr:uid="{00000000-0005-0000-0000-000040060000}"/>
    <cellStyle name="Normal 5 4 2 2 2" xfId="1564" xr:uid="{00000000-0005-0000-0000-000041060000}"/>
    <cellStyle name="Normal 5 4 2 2 2 2" xfId="1565" xr:uid="{00000000-0005-0000-0000-000042060000}"/>
    <cellStyle name="Normal 5 4 2 2 3" xfId="1566" xr:uid="{00000000-0005-0000-0000-000043060000}"/>
    <cellStyle name="Normal 5 4 2 3" xfId="1567" xr:uid="{00000000-0005-0000-0000-000044060000}"/>
    <cellStyle name="Normal 5 4 2 3 2" xfId="1568" xr:uid="{00000000-0005-0000-0000-000045060000}"/>
    <cellStyle name="Normal 5 4 2 4" xfId="1569" xr:uid="{00000000-0005-0000-0000-000046060000}"/>
    <cellStyle name="Normal 5 4 3" xfId="1570" xr:uid="{00000000-0005-0000-0000-000047060000}"/>
    <cellStyle name="Normal 5 4 3 2" xfId="1571" xr:uid="{00000000-0005-0000-0000-000048060000}"/>
    <cellStyle name="Normal 5 4 3 2 2" xfId="1572" xr:uid="{00000000-0005-0000-0000-000049060000}"/>
    <cellStyle name="Normal 5 4 3 3" xfId="1573" xr:uid="{00000000-0005-0000-0000-00004A060000}"/>
    <cellStyle name="Normal 5 4 4" xfId="1574" xr:uid="{00000000-0005-0000-0000-00004B060000}"/>
    <cellStyle name="Normal 5 4 4 2" xfId="1575" xr:uid="{00000000-0005-0000-0000-00004C060000}"/>
    <cellStyle name="Normal 5 4 5" xfId="1576" xr:uid="{00000000-0005-0000-0000-00004D060000}"/>
    <cellStyle name="Normal 5 5" xfId="1577" xr:uid="{00000000-0005-0000-0000-00004E060000}"/>
    <cellStyle name="Normal 5 5 2" xfId="1578" xr:uid="{00000000-0005-0000-0000-00004F060000}"/>
    <cellStyle name="Normal 5 5 2 2" xfId="1579" xr:uid="{00000000-0005-0000-0000-000050060000}"/>
    <cellStyle name="Normal 5 5 2 2 2" xfId="1580" xr:uid="{00000000-0005-0000-0000-000051060000}"/>
    <cellStyle name="Normal 5 5 2 2 2 2" xfId="1581" xr:uid="{00000000-0005-0000-0000-000052060000}"/>
    <cellStyle name="Normal 5 5 2 2 3" xfId="1582" xr:uid="{00000000-0005-0000-0000-000053060000}"/>
    <cellStyle name="Normal 5 5 2 3" xfId="1583" xr:uid="{00000000-0005-0000-0000-000054060000}"/>
    <cellStyle name="Normal 5 5 2 3 2" xfId="1584" xr:uid="{00000000-0005-0000-0000-000055060000}"/>
    <cellStyle name="Normal 5 5 2 4" xfId="1585" xr:uid="{00000000-0005-0000-0000-000056060000}"/>
    <cellStyle name="Normal 5 5 3" xfId="1586" xr:uid="{00000000-0005-0000-0000-000057060000}"/>
    <cellStyle name="Normal 5 5 3 2" xfId="1587" xr:uid="{00000000-0005-0000-0000-000058060000}"/>
    <cellStyle name="Normal 5 5 3 2 2" xfId="1588" xr:uid="{00000000-0005-0000-0000-000059060000}"/>
    <cellStyle name="Normal 5 5 3 3" xfId="1589" xr:uid="{00000000-0005-0000-0000-00005A060000}"/>
    <cellStyle name="Normal 5 5 4" xfId="1590" xr:uid="{00000000-0005-0000-0000-00005B060000}"/>
    <cellStyle name="Normal 5 5 4 2" xfId="1591" xr:uid="{00000000-0005-0000-0000-00005C060000}"/>
    <cellStyle name="Normal 5 5 5" xfId="1592" xr:uid="{00000000-0005-0000-0000-00005D060000}"/>
    <cellStyle name="Normal 5 6" xfId="1593" xr:uid="{00000000-0005-0000-0000-00005E060000}"/>
    <cellStyle name="Normal 5 6 2" xfId="1594" xr:uid="{00000000-0005-0000-0000-00005F060000}"/>
    <cellStyle name="Normal 5 6 2 2" xfId="1595" xr:uid="{00000000-0005-0000-0000-000060060000}"/>
    <cellStyle name="Normal 5 6 2 2 2" xfId="1596" xr:uid="{00000000-0005-0000-0000-000061060000}"/>
    <cellStyle name="Normal 5 6 2 2 2 2" xfId="1597" xr:uid="{00000000-0005-0000-0000-000062060000}"/>
    <cellStyle name="Normal 5 6 2 2 3" xfId="1598" xr:uid="{00000000-0005-0000-0000-000063060000}"/>
    <cellStyle name="Normal 5 6 2 3" xfId="1599" xr:uid="{00000000-0005-0000-0000-000064060000}"/>
    <cellStyle name="Normal 5 6 2 3 2" xfId="1600" xr:uid="{00000000-0005-0000-0000-000065060000}"/>
    <cellStyle name="Normal 5 6 2 4" xfId="1601" xr:uid="{00000000-0005-0000-0000-000066060000}"/>
    <cellStyle name="Normal 5 6 3" xfId="1602" xr:uid="{00000000-0005-0000-0000-000067060000}"/>
    <cellStyle name="Normal 5 6 3 2" xfId="1603" xr:uid="{00000000-0005-0000-0000-000068060000}"/>
    <cellStyle name="Normal 5 6 3 2 2" xfId="1604" xr:uid="{00000000-0005-0000-0000-000069060000}"/>
    <cellStyle name="Normal 5 6 3 3" xfId="1605" xr:uid="{00000000-0005-0000-0000-00006A060000}"/>
    <cellStyle name="Normal 5 6 4" xfId="1606" xr:uid="{00000000-0005-0000-0000-00006B060000}"/>
    <cellStyle name="Normal 5 6 4 2" xfId="1607" xr:uid="{00000000-0005-0000-0000-00006C060000}"/>
    <cellStyle name="Normal 5 6 5" xfId="1608" xr:uid="{00000000-0005-0000-0000-00006D060000}"/>
    <cellStyle name="Normal 5 7" xfId="1609" xr:uid="{00000000-0005-0000-0000-00006E060000}"/>
    <cellStyle name="Normal 5 7 2" xfId="1610" xr:uid="{00000000-0005-0000-0000-00006F060000}"/>
    <cellStyle name="Normal 5 7 2 2" xfId="1611" xr:uid="{00000000-0005-0000-0000-000070060000}"/>
    <cellStyle name="Normal 5 7 2 2 2" xfId="1612" xr:uid="{00000000-0005-0000-0000-000071060000}"/>
    <cellStyle name="Normal 5 7 2 3" xfId="1613" xr:uid="{00000000-0005-0000-0000-000072060000}"/>
    <cellStyle name="Normal 5 7 3" xfId="1614" xr:uid="{00000000-0005-0000-0000-000073060000}"/>
    <cellStyle name="Normal 5 7 3 2" xfId="1615" xr:uid="{00000000-0005-0000-0000-000074060000}"/>
    <cellStyle name="Normal 5 7 4" xfId="1616" xr:uid="{00000000-0005-0000-0000-000075060000}"/>
    <cellStyle name="Normal 5 8" xfId="1617" xr:uid="{00000000-0005-0000-0000-000076060000}"/>
    <cellStyle name="Normal 5 8 2" xfId="1618" xr:uid="{00000000-0005-0000-0000-000077060000}"/>
    <cellStyle name="Normal 5 8 2 2" xfId="1619" xr:uid="{00000000-0005-0000-0000-000078060000}"/>
    <cellStyle name="Normal 5 8 3" xfId="1620" xr:uid="{00000000-0005-0000-0000-000079060000}"/>
    <cellStyle name="Normal 5 9" xfId="1621" xr:uid="{00000000-0005-0000-0000-00007A060000}"/>
    <cellStyle name="Normal 5 9 2" xfId="1622" xr:uid="{00000000-0005-0000-0000-00007B060000}"/>
    <cellStyle name="Normal 6" xfId="1623" xr:uid="{00000000-0005-0000-0000-00007C060000}"/>
    <cellStyle name="Normal 6 2" xfId="1624" xr:uid="{00000000-0005-0000-0000-00007D060000}"/>
    <cellStyle name="Normal 6 2 10" xfId="1625" xr:uid="{00000000-0005-0000-0000-00007E060000}"/>
    <cellStyle name="Normal 6 2 2" xfId="1626" xr:uid="{00000000-0005-0000-0000-00007F060000}"/>
    <cellStyle name="Normal 6 2 2 2" xfId="1627" xr:uid="{00000000-0005-0000-0000-000080060000}"/>
    <cellStyle name="Normal 6 2 2 2 2" xfId="1628" xr:uid="{00000000-0005-0000-0000-000081060000}"/>
    <cellStyle name="Normal 6 2 2 2 2 2" xfId="1629" xr:uid="{00000000-0005-0000-0000-000082060000}"/>
    <cellStyle name="Normal 6 2 2 2 2 2 2" xfId="1630" xr:uid="{00000000-0005-0000-0000-000083060000}"/>
    <cellStyle name="Normal 6 2 2 2 2 3" xfId="1631" xr:uid="{00000000-0005-0000-0000-000084060000}"/>
    <cellStyle name="Normal 6 2 2 2 3" xfId="1632" xr:uid="{00000000-0005-0000-0000-000085060000}"/>
    <cellStyle name="Normal 6 2 2 2 3 2" xfId="1633" xr:uid="{00000000-0005-0000-0000-000086060000}"/>
    <cellStyle name="Normal 6 2 2 2 4" xfId="1634" xr:uid="{00000000-0005-0000-0000-000087060000}"/>
    <cellStyle name="Normal 6 2 2 3" xfId="1635" xr:uid="{00000000-0005-0000-0000-000088060000}"/>
    <cellStyle name="Normal 6 2 2 3 2" xfId="1636" xr:uid="{00000000-0005-0000-0000-000089060000}"/>
    <cellStyle name="Normal 6 2 2 3 2 2" xfId="1637" xr:uid="{00000000-0005-0000-0000-00008A060000}"/>
    <cellStyle name="Normal 6 2 2 3 3" xfId="1638" xr:uid="{00000000-0005-0000-0000-00008B060000}"/>
    <cellStyle name="Normal 6 2 2 4" xfId="1639" xr:uid="{00000000-0005-0000-0000-00008C060000}"/>
    <cellStyle name="Normal 6 2 2 4 2" xfId="1640" xr:uid="{00000000-0005-0000-0000-00008D060000}"/>
    <cellStyle name="Normal 6 2 2 5" xfId="1641" xr:uid="{00000000-0005-0000-0000-00008E060000}"/>
    <cellStyle name="Normal 6 2 3" xfId="1642" xr:uid="{00000000-0005-0000-0000-00008F060000}"/>
    <cellStyle name="Normal 6 2 3 2" xfId="1643" xr:uid="{00000000-0005-0000-0000-000090060000}"/>
    <cellStyle name="Normal 6 2 3 2 2" xfId="1644" xr:uid="{00000000-0005-0000-0000-000091060000}"/>
    <cellStyle name="Normal 6 2 3 2 2 2" xfId="1645" xr:uid="{00000000-0005-0000-0000-000092060000}"/>
    <cellStyle name="Normal 6 2 3 2 2 2 2" xfId="1646" xr:uid="{00000000-0005-0000-0000-000093060000}"/>
    <cellStyle name="Normal 6 2 3 2 2 3" xfId="1647" xr:uid="{00000000-0005-0000-0000-000094060000}"/>
    <cellStyle name="Normal 6 2 3 2 3" xfId="1648" xr:uid="{00000000-0005-0000-0000-000095060000}"/>
    <cellStyle name="Normal 6 2 3 2 3 2" xfId="1649" xr:uid="{00000000-0005-0000-0000-000096060000}"/>
    <cellStyle name="Normal 6 2 3 2 4" xfId="1650" xr:uid="{00000000-0005-0000-0000-000097060000}"/>
    <cellStyle name="Normal 6 2 3 3" xfId="1651" xr:uid="{00000000-0005-0000-0000-000098060000}"/>
    <cellStyle name="Normal 6 2 3 3 2" xfId="1652" xr:uid="{00000000-0005-0000-0000-000099060000}"/>
    <cellStyle name="Normal 6 2 3 3 2 2" xfId="1653" xr:uid="{00000000-0005-0000-0000-00009A060000}"/>
    <cellStyle name="Normal 6 2 3 3 3" xfId="1654" xr:uid="{00000000-0005-0000-0000-00009B060000}"/>
    <cellStyle name="Normal 6 2 3 4" xfId="1655" xr:uid="{00000000-0005-0000-0000-00009C060000}"/>
    <cellStyle name="Normal 6 2 3 4 2" xfId="1656" xr:uid="{00000000-0005-0000-0000-00009D060000}"/>
    <cellStyle name="Normal 6 2 3 5" xfId="1657" xr:uid="{00000000-0005-0000-0000-00009E060000}"/>
    <cellStyle name="Normal 6 2 4" xfId="1658" xr:uid="{00000000-0005-0000-0000-00009F060000}"/>
    <cellStyle name="Normal 6 2 4 2" xfId="1659" xr:uid="{00000000-0005-0000-0000-0000A0060000}"/>
    <cellStyle name="Normal 6 2 4 2 2" xfId="1660" xr:uid="{00000000-0005-0000-0000-0000A1060000}"/>
    <cellStyle name="Normal 6 2 4 2 2 2" xfId="1661" xr:uid="{00000000-0005-0000-0000-0000A2060000}"/>
    <cellStyle name="Normal 6 2 4 2 2 2 2" xfId="1662" xr:uid="{00000000-0005-0000-0000-0000A3060000}"/>
    <cellStyle name="Normal 6 2 4 2 2 3" xfId="1663" xr:uid="{00000000-0005-0000-0000-0000A4060000}"/>
    <cellStyle name="Normal 6 2 4 2 3" xfId="1664" xr:uid="{00000000-0005-0000-0000-0000A5060000}"/>
    <cellStyle name="Normal 6 2 4 2 3 2" xfId="1665" xr:uid="{00000000-0005-0000-0000-0000A6060000}"/>
    <cellStyle name="Normal 6 2 4 2 4" xfId="1666" xr:uid="{00000000-0005-0000-0000-0000A7060000}"/>
    <cellStyle name="Normal 6 2 4 3" xfId="1667" xr:uid="{00000000-0005-0000-0000-0000A8060000}"/>
    <cellStyle name="Normal 6 2 4 3 2" xfId="1668" xr:uid="{00000000-0005-0000-0000-0000A9060000}"/>
    <cellStyle name="Normal 6 2 4 3 2 2" xfId="1669" xr:uid="{00000000-0005-0000-0000-0000AA060000}"/>
    <cellStyle name="Normal 6 2 4 3 3" xfId="1670" xr:uid="{00000000-0005-0000-0000-0000AB060000}"/>
    <cellStyle name="Normal 6 2 4 4" xfId="1671" xr:uid="{00000000-0005-0000-0000-0000AC060000}"/>
    <cellStyle name="Normal 6 2 4 4 2" xfId="1672" xr:uid="{00000000-0005-0000-0000-0000AD060000}"/>
    <cellStyle name="Normal 6 2 4 5" xfId="1673" xr:uid="{00000000-0005-0000-0000-0000AE060000}"/>
    <cellStyle name="Normal 6 2 5" xfId="1674" xr:uid="{00000000-0005-0000-0000-0000AF060000}"/>
    <cellStyle name="Normal 6 2 5 2" xfId="1675" xr:uid="{00000000-0005-0000-0000-0000B0060000}"/>
    <cellStyle name="Normal 6 2 5 2 2" xfId="1676" xr:uid="{00000000-0005-0000-0000-0000B1060000}"/>
    <cellStyle name="Normal 6 2 5 2 2 2" xfId="1677" xr:uid="{00000000-0005-0000-0000-0000B2060000}"/>
    <cellStyle name="Normal 6 2 5 2 2 2 2" xfId="1678" xr:uid="{00000000-0005-0000-0000-0000B3060000}"/>
    <cellStyle name="Normal 6 2 5 2 2 3" xfId="1679" xr:uid="{00000000-0005-0000-0000-0000B4060000}"/>
    <cellStyle name="Normal 6 2 5 2 3" xfId="1680" xr:uid="{00000000-0005-0000-0000-0000B5060000}"/>
    <cellStyle name="Normal 6 2 5 2 3 2" xfId="1681" xr:uid="{00000000-0005-0000-0000-0000B6060000}"/>
    <cellStyle name="Normal 6 2 5 2 4" xfId="1682" xr:uid="{00000000-0005-0000-0000-0000B7060000}"/>
    <cellStyle name="Normal 6 2 5 3" xfId="1683" xr:uid="{00000000-0005-0000-0000-0000B8060000}"/>
    <cellStyle name="Normal 6 2 5 3 2" xfId="1684" xr:uid="{00000000-0005-0000-0000-0000B9060000}"/>
    <cellStyle name="Normal 6 2 5 3 2 2" xfId="1685" xr:uid="{00000000-0005-0000-0000-0000BA060000}"/>
    <cellStyle name="Normal 6 2 5 3 3" xfId="1686" xr:uid="{00000000-0005-0000-0000-0000BB060000}"/>
    <cellStyle name="Normal 6 2 5 4" xfId="1687" xr:uid="{00000000-0005-0000-0000-0000BC060000}"/>
    <cellStyle name="Normal 6 2 5 4 2" xfId="1688" xr:uid="{00000000-0005-0000-0000-0000BD060000}"/>
    <cellStyle name="Normal 6 2 5 5" xfId="1689" xr:uid="{00000000-0005-0000-0000-0000BE060000}"/>
    <cellStyle name="Normal 6 2 6" xfId="1690" xr:uid="{00000000-0005-0000-0000-0000BF060000}"/>
    <cellStyle name="Normal 6 2 6 2" xfId="1691" xr:uid="{00000000-0005-0000-0000-0000C0060000}"/>
    <cellStyle name="Normal 6 2 6 2 2" xfId="1692" xr:uid="{00000000-0005-0000-0000-0000C1060000}"/>
    <cellStyle name="Normal 6 2 6 2 2 2" xfId="1693" xr:uid="{00000000-0005-0000-0000-0000C2060000}"/>
    <cellStyle name="Normal 6 2 6 2 2 2 2" xfId="1694" xr:uid="{00000000-0005-0000-0000-0000C3060000}"/>
    <cellStyle name="Normal 6 2 6 2 2 3" xfId="1695" xr:uid="{00000000-0005-0000-0000-0000C4060000}"/>
    <cellStyle name="Normal 6 2 6 2 3" xfId="1696" xr:uid="{00000000-0005-0000-0000-0000C5060000}"/>
    <cellStyle name="Normal 6 2 6 2 3 2" xfId="1697" xr:uid="{00000000-0005-0000-0000-0000C6060000}"/>
    <cellStyle name="Normal 6 2 6 2 4" xfId="1698" xr:uid="{00000000-0005-0000-0000-0000C7060000}"/>
    <cellStyle name="Normal 6 2 6 3" xfId="1699" xr:uid="{00000000-0005-0000-0000-0000C8060000}"/>
    <cellStyle name="Normal 6 2 6 3 2" xfId="1700" xr:uid="{00000000-0005-0000-0000-0000C9060000}"/>
    <cellStyle name="Normal 6 2 6 3 2 2" xfId="1701" xr:uid="{00000000-0005-0000-0000-0000CA060000}"/>
    <cellStyle name="Normal 6 2 6 3 3" xfId="1702" xr:uid="{00000000-0005-0000-0000-0000CB060000}"/>
    <cellStyle name="Normal 6 2 6 4" xfId="1703" xr:uid="{00000000-0005-0000-0000-0000CC060000}"/>
    <cellStyle name="Normal 6 2 6 4 2" xfId="1704" xr:uid="{00000000-0005-0000-0000-0000CD060000}"/>
    <cellStyle name="Normal 6 2 6 5" xfId="1705" xr:uid="{00000000-0005-0000-0000-0000CE060000}"/>
    <cellStyle name="Normal 6 2 7" xfId="1706" xr:uid="{00000000-0005-0000-0000-0000CF060000}"/>
    <cellStyle name="Normal 6 2 7 2" xfId="1707" xr:uid="{00000000-0005-0000-0000-0000D0060000}"/>
    <cellStyle name="Normal 6 2 7 2 2" xfId="1708" xr:uid="{00000000-0005-0000-0000-0000D1060000}"/>
    <cellStyle name="Normal 6 2 7 2 2 2" xfId="1709" xr:uid="{00000000-0005-0000-0000-0000D2060000}"/>
    <cellStyle name="Normal 6 2 7 2 3" xfId="1710" xr:uid="{00000000-0005-0000-0000-0000D3060000}"/>
    <cellStyle name="Normal 6 2 7 3" xfId="1711" xr:uid="{00000000-0005-0000-0000-0000D4060000}"/>
    <cellStyle name="Normal 6 2 7 3 2" xfId="1712" xr:uid="{00000000-0005-0000-0000-0000D5060000}"/>
    <cellStyle name="Normal 6 2 7 4" xfId="1713" xr:uid="{00000000-0005-0000-0000-0000D6060000}"/>
    <cellStyle name="Normal 6 2 8" xfId="1714" xr:uid="{00000000-0005-0000-0000-0000D7060000}"/>
    <cellStyle name="Normal 6 2 8 2" xfId="1715" xr:uid="{00000000-0005-0000-0000-0000D8060000}"/>
    <cellStyle name="Normal 6 2 8 2 2" xfId="1716" xr:uid="{00000000-0005-0000-0000-0000D9060000}"/>
    <cellStyle name="Normal 6 2 8 3" xfId="1717" xr:uid="{00000000-0005-0000-0000-0000DA060000}"/>
    <cellStyle name="Normal 6 2 9" xfId="1718" xr:uid="{00000000-0005-0000-0000-0000DB060000}"/>
    <cellStyle name="Normal 6 2 9 2" xfId="1719" xr:uid="{00000000-0005-0000-0000-0000DC060000}"/>
    <cellStyle name="Normal 6 3" xfId="1720" xr:uid="{00000000-0005-0000-0000-0000DD060000}"/>
    <cellStyle name="Normal 6 3 10" xfId="1721" xr:uid="{00000000-0005-0000-0000-0000DE060000}"/>
    <cellStyle name="Normal 6 3 10 2" xfId="1722" xr:uid="{00000000-0005-0000-0000-0000DF060000}"/>
    <cellStyle name="Normal 6 3 10 2 2" xfId="1723" xr:uid="{00000000-0005-0000-0000-0000E0060000}"/>
    <cellStyle name="Normal 6 3 10 3" xfId="1724" xr:uid="{00000000-0005-0000-0000-0000E1060000}"/>
    <cellStyle name="Normal 6 3 11" xfId="1725" xr:uid="{00000000-0005-0000-0000-0000E2060000}"/>
    <cellStyle name="Normal 6 3 11 2" xfId="1726" xr:uid="{00000000-0005-0000-0000-0000E3060000}"/>
    <cellStyle name="Normal 6 3 12" xfId="1727" xr:uid="{00000000-0005-0000-0000-0000E4060000}"/>
    <cellStyle name="Normal 6 3 2" xfId="1728" xr:uid="{00000000-0005-0000-0000-0000E5060000}"/>
    <cellStyle name="Normal 6 3 2 10" xfId="1729" xr:uid="{00000000-0005-0000-0000-0000E6060000}"/>
    <cellStyle name="Normal 6 3 2 2" xfId="1730" xr:uid="{00000000-0005-0000-0000-0000E7060000}"/>
    <cellStyle name="Normal 6 3 2 2 2" xfId="1731" xr:uid="{00000000-0005-0000-0000-0000E8060000}"/>
    <cellStyle name="Normal 6 3 2 2 2 2" xfId="1732" xr:uid="{00000000-0005-0000-0000-0000E9060000}"/>
    <cellStyle name="Normal 6 3 2 2 2 2 2" xfId="1733" xr:uid="{00000000-0005-0000-0000-0000EA060000}"/>
    <cellStyle name="Normal 6 3 2 2 2 2 2 2" xfId="1734" xr:uid="{00000000-0005-0000-0000-0000EB060000}"/>
    <cellStyle name="Normal 6 3 2 2 2 2 3" xfId="1735" xr:uid="{00000000-0005-0000-0000-0000EC060000}"/>
    <cellStyle name="Normal 6 3 2 2 2 3" xfId="1736" xr:uid="{00000000-0005-0000-0000-0000ED060000}"/>
    <cellStyle name="Normal 6 3 2 2 2 3 2" xfId="1737" xr:uid="{00000000-0005-0000-0000-0000EE060000}"/>
    <cellStyle name="Normal 6 3 2 2 2 4" xfId="1738" xr:uid="{00000000-0005-0000-0000-0000EF060000}"/>
    <cellStyle name="Normal 6 3 2 2 3" xfId="1739" xr:uid="{00000000-0005-0000-0000-0000F0060000}"/>
    <cellStyle name="Normal 6 3 2 2 3 2" xfId="1740" xr:uid="{00000000-0005-0000-0000-0000F1060000}"/>
    <cellStyle name="Normal 6 3 2 2 3 2 2" xfId="1741" xr:uid="{00000000-0005-0000-0000-0000F2060000}"/>
    <cellStyle name="Normal 6 3 2 2 3 3" xfId="1742" xr:uid="{00000000-0005-0000-0000-0000F3060000}"/>
    <cellStyle name="Normal 6 3 2 2 4" xfId="1743" xr:uid="{00000000-0005-0000-0000-0000F4060000}"/>
    <cellStyle name="Normal 6 3 2 2 4 2" xfId="1744" xr:uid="{00000000-0005-0000-0000-0000F5060000}"/>
    <cellStyle name="Normal 6 3 2 2 5" xfId="1745" xr:uid="{00000000-0005-0000-0000-0000F6060000}"/>
    <cellStyle name="Normal 6 3 2 3" xfId="1746" xr:uid="{00000000-0005-0000-0000-0000F7060000}"/>
    <cellStyle name="Normal 6 3 2 3 2" xfId="1747" xr:uid="{00000000-0005-0000-0000-0000F8060000}"/>
    <cellStyle name="Normal 6 3 2 3 2 2" xfId="1748" xr:uid="{00000000-0005-0000-0000-0000F9060000}"/>
    <cellStyle name="Normal 6 3 2 3 2 2 2" xfId="1749" xr:uid="{00000000-0005-0000-0000-0000FA060000}"/>
    <cellStyle name="Normal 6 3 2 3 2 2 2 2" xfId="1750" xr:uid="{00000000-0005-0000-0000-0000FB060000}"/>
    <cellStyle name="Normal 6 3 2 3 2 2 3" xfId="1751" xr:uid="{00000000-0005-0000-0000-0000FC060000}"/>
    <cellStyle name="Normal 6 3 2 3 2 3" xfId="1752" xr:uid="{00000000-0005-0000-0000-0000FD060000}"/>
    <cellStyle name="Normal 6 3 2 3 2 3 2" xfId="1753" xr:uid="{00000000-0005-0000-0000-0000FE060000}"/>
    <cellStyle name="Normal 6 3 2 3 2 4" xfId="1754" xr:uid="{00000000-0005-0000-0000-0000FF060000}"/>
    <cellStyle name="Normal 6 3 2 3 3" xfId="1755" xr:uid="{00000000-0005-0000-0000-000000070000}"/>
    <cellStyle name="Normal 6 3 2 3 3 2" xfId="1756" xr:uid="{00000000-0005-0000-0000-000001070000}"/>
    <cellStyle name="Normal 6 3 2 3 3 2 2" xfId="1757" xr:uid="{00000000-0005-0000-0000-000002070000}"/>
    <cellStyle name="Normal 6 3 2 3 3 3" xfId="1758" xr:uid="{00000000-0005-0000-0000-000003070000}"/>
    <cellStyle name="Normal 6 3 2 3 4" xfId="1759" xr:uid="{00000000-0005-0000-0000-000004070000}"/>
    <cellStyle name="Normal 6 3 2 3 4 2" xfId="1760" xr:uid="{00000000-0005-0000-0000-000005070000}"/>
    <cellStyle name="Normal 6 3 2 3 5" xfId="1761" xr:uid="{00000000-0005-0000-0000-000006070000}"/>
    <cellStyle name="Normal 6 3 2 4" xfId="1762" xr:uid="{00000000-0005-0000-0000-000007070000}"/>
    <cellStyle name="Normal 6 3 2 4 2" xfId="1763" xr:uid="{00000000-0005-0000-0000-000008070000}"/>
    <cellStyle name="Normal 6 3 2 4 2 2" xfId="1764" xr:uid="{00000000-0005-0000-0000-000009070000}"/>
    <cellStyle name="Normal 6 3 2 4 2 2 2" xfId="1765" xr:uid="{00000000-0005-0000-0000-00000A070000}"/>
    <cellStyle name="Normal 6 3 2 4 2 2 2 2" xfId="1766" xr:uid="{00000000-0005-0000-0000-00000B070000}"/>
    <cellStyle name="Normal 6 3 2 4 2 2 3" xfId="1767" xr:uid="{00000000-0005-0000-0000-00000C070000}"/>
    <cellStyle name="Normal 6 3 2 4 2 3" xfId="1768" xr:uid="{00000000-0005-0000-0000-00000D070000}"/>
    <cellStyle name="Normal 6 3 2 4 2 3 2" xfId="1769" xr:uid="{00000000-0005-0000-0000-00000E070000}"/>
    <cellStyle name="Normal 6 3 2 4 2 4" xfId="1770" xr:uid="{00000000-0005-0000-0000-00000F070000}"/>
    <cellStyle name="Normal 6 3 2 4 3" xfId="1771" xr:uid="{00000000-0005-0000-0000-000010070000}"/>
    <cellStyle name="Normal 6 3 2 4 3 2" xfId="1772" xr:uid="{00000000-0005-0000-0000-000011070000}"/>
    <cellStyle name="Normal 6 3 2 4 3 2 2" xfId="1773" xr:uid="{00000000-0005-0000-0000-000012070000}"/>
    <cellStyle name="Normal 6 3 2 4 3 3" xfId="1774" xr:uid="{00000000-0005-0000-0000-000013070000}"/>
    <cellStyle name="Normal 6 3 2 4 4" xfId="1775" xr:uid="{00000000-0005-0000-0000-000014070000}"/>
    <cellStyle name="Normal 6 3 2 4 4 2" xfId="1776" xr:uid="{00000000-0005-0000-0000-000015070000}"/>
    <cellStyle name="Normal 6 3 2 4 5" xfId="1777" xr:uid="{00000000-0005-0000-0000-000016070000}"/>
    <cellStyle name="Normal 6 3 2 5" xfId="1778" xr:uid="{00000000-0005-0000-0000-000017070000}"/>
    <cellStyle name="Normal 6 3 2 5 2" xfId="1779" xr:uid="{00000000-0005-0000-0000-000018070000}"/>
    <cellStyle name="Normal 6 3 2 5 2 2" xfId="1780" xr:uid="{00000000-0005-0000-0000-000019070000}"/>
    <cellStyle name="Normal 6 3 2 5 2 2 2" xfId="1781" xr:uid="{00000000-0005-0000-0000-00001A070000}"/>
    <cellStyle name="Normal 6 3 2 5 2 2 2 2" xfId="1782" xr:uid="{00000000-0005-0000-0000-00001B070000}"/>
    <cellStyle name="Normal 6 3 2 5 2 2 3" xfId="1783" xr:uid="{00000000-0005-0000-0000-00001C070000}"/>
    <cellStyle name="Normal 6 3 2 5 2 3" xfId="1784" xr:uid="{00000000-0005-0000-0000-00001D070000}"/>
    <cellStyle name="Normal 6 3 2 5 2 3 2" xfId="1785" xr:uid="{00000000-0005-0000-0000-00001E070000}"/>
    <cellStyle name="Normal 6 3 2 5 2 4" xfId="1786" xr:uid="{00000000-0005-0000-0000-00001F070000}"/>
    <cellStyle name="Normal 6 3 2 5 3" xfId="1787" xr:uid="{00000000-0005-0000-0000-000020070000}"/>
    <cellStyle name="Normal 6 3 2 5 3 2" xfId="1788" xr:uid="{00000000-0005-0000-0000-000021070000}"/>
    <cellStyle name="Normal 6 3 2 5 3 2 2" xfId="1789" xr:uid="{00000000-0005-0000-0000-000022070000}"/>
    <cellStyle name="Normal 6 3 2 5 3 3" xfId="1790" xr:uid="{00000000-0005-0000-0000-000023070000}"/>
    <cellStyle name="Normal 6 3 2 5 4" xfId="1791" xr:uid="{00000000-0005-0000-0000-000024070000}"/>
    <cellStyle name="Normal 6 3 2 5 4 2" xfId="1792" xr:uid="{00000000-0005-0000-0000-000025070000}"/>
    <cellStyle name="Normal 6 3 2 5 5" xfId="1793" xr:uid="{00000000-0005-0000-0000-000026070000}"/>
    <cellStyle name="Normal 6 3 2 6" xfId="1794" xr:uid="{00000000-0005-0000-0000-000027070000}"/>
    <cellStyle name="Normal 6 3 2 6 2" xfId="1795" xr:uid="{00000000-0005-0000-0000-000028070000}"/>
    <cellStyle name="Normal 6 3 2 6 2 2" xfId="1796" xr:uid="{00000000-0005-0000-0000-000029070000}"/>
    <cellStyle name="Normal 6 3 2 6 2 2 2" xfId="1797" xr:uid="{00000000-0005-0000-0000-00002A070000}"/>
    <cellStyle name="Normal 6 3 2 6 2 2 2 2" xfId="1798" xr:uid="{00000000-0005-0000-0000-00002B070000}"/>
    <cellStyle name="Normal 6 3 2 6 2 2 3" xfId="1799" xr:uid="{00000000-0005-0000-0000-00002C070000}"/>
    <cellStyle name="Normal 6 3 2 6 2 3" xfId="1800" xr:uid="{00000000-0005-0000-0000-00002D070000}"/>
    <cellStyle name="Normal 6 3 2 6 2 3 2" xfId="1801" xr:uid="{00000000-0005-0000-0000-00002E070000}"/>
    <cellStyle name="Normal 6 3 2 6 2 4" xfId="1802" xr:uid="{00000000-0005-0000-0000-00002F070000}"/>
    <cellStyle name="Normal 6 3 2 6 3" xfId="1803" xr:uid="{00000000-0005-0000-0000-000030070000}"/>
    <cellStyle name="Normal 6 3 2 6 3 2" xfId="1804" xr:uid="{00000000-0005-0000-0000-000031070000}"/>
    <cellStyle name="Normal 6 3 2 6 3 2 2" xfId="1805" xr:uid="{00000000-0005-0000-0000-000032070000}"/>
    <cellStyle name="Normal 6 3 2 6 3 3" xfId="1806" xr:uid="{00000000-0005-0000-0000-000033070000}"/>
    <cellStyle name="Normal 6 3 2 6 4" xfId="1807" xr:uid="{00000000-0005-0000-0000-000034070000}"/>
    <cellStyle name="Normal 6 3 2 6 4 2" xfId="1808" xr:uid="{00000000-0005-0000-0000-000035070000}"/>
    <cellStyle name="Normal 6 3 2 6 5" xfId="1809" xr:uid="{00000000-0005-0000-0000-000036070000}"/>
    <cellStyle name="Normal 6 3 2 7" xfId="1810" xr:uid="{00000000-0005-0000-0000-000037070000}"/>
    <cellStyle name="Normal 6 3 2 7 2" xfId="1811" xr:uid="{00000000-0005-0000-0000-000038070000}"/>
    <cellStyle name="Normal 6 3 2 7 2 2" xfId="1812" xr:uid="{00000000-0005-0000-0000-000039070000}"/>
    <cellStyle name="Normal 6 3 2 7 2 2 2" xfId="1813" xr:uid="{00000000-0005-0000-0000-00003A070000}"/>
    <cellStyle name="Normal 6 3 2 7 2 3" xfId="1814" xr:uid="{00000000-0005-0000-0000-00003B070000}"/>
    <cellStyle name="Normal 6 3 2 7 3" xfId="1815" xr:uid="{00000000-0005-0000-0000-00003C070000}"/>
    <cellStyle name="Normal 6 3 2 7 3 2" xfId="1816" xr:uid="{00000000-0005-0000-0000-00003D070000}"/>
    <cellStyle name="Normal 6 3 2 7 4" xfId="1817" xr:uid="{00000000-0005-0000-0000-00003E070000}"/>
    <cellStyle name="Normal 6 3 2 8" xfId="1818" xr:uid="{00000000-0005-0000-0000-00003F070000}"/>
    <cellStyle name="Normal 6 3 2 8 2" xfId="1819" xr:uid="{00000000-0005-0000-0000-000040070000}"/>
    <cellStyle name="Normal 6 3 2 8 2 2" xfId="1820" xr:uid="{00000000-0005-0000-0000-000041070000}"/>
    <cellStyle name="Normal 6 3 2 8 3" xfId="1821" xr:uid="{00000000-0005-0000-0000-000042070000}"/>
    <cellStyle name="Normal 6 3 2 9" xfId="1822" xr:uid="{00000000-0005-0000-0000-000043070000}"/>
    <cellStyle name="Normal 6 3 2 9 2" xfId="1823" xr:uid="{00000000-0005-0000-0000-000044070000}"/>
    <cellStyle name="Normal 6 3 3" xfId="1824" xr:uid="{00000000-0005-0000-0000-000045070000}"/>
    <cellStyle name="Normal 6 3 3 2" xfId="1825" xr:uid="{00000000-0005-0000-0000-000046070000}"/>
    <cellStyle name="Normal 6 3 3 2 2" xfId="1826" xr:uid="{00000000-0005-0000-0000-000047070000}"/>
    <cellStyle name="Normal 6 3 3 2 2 2" xfId="1827" xr:uid="{00000000-0005-0000-0000-000048070000}"/>
    <cellStyle name="Normal 6 3 3 2 2 2 2" xfId="1828" xr:uid="{00000000-0005-0000-0000-000049070000}"/>
    <cellStyle name="Normal 6 3 3 2 2 3" xfId="1829" xr:uid="{00000000-0005-0000-0000-00004A070000}"/>
    <cellStyle name="Normal 6 3 3 2 3" xfId="1830" xr:uid="{00000000-0005-0000-0000-00004B070000}"/>
    <cellStyle name="Normal 6 3 3 2 3 2" xfId="1831" xr:uid="{00000000-0005-0000-0000-00004C070000}"/>
    <cellStyle name="Normal 6 3 3 2 4" xfId="1832" xr:uid="{00000000-0005-0000-0000-00004D070000}"/>
    <cellStyle name="Normal 6 3 3 3" xfId="1833" xr:uid="{00000000-0005-0000-0000-00004E070000}"/>
    <cellStyle name="Normal 6 3 3 3 2" xfId="1834" xr:uid="{00000000-0005-0000-0000-00004F070000}"/>
    <cellStyle name="Normal 6 3 3 3 2 2" xfId="1835" xr:uid="{00000000-0005-0000-0000-000050070000}"/>
    <cellStyle name="Normal 6 3 3 3 3" xfId="1836" xr:uid="{00000000-0005-0000-0000-000051070000}"/>
    <cellStyle name="Normal 6 3 3 4" xfId="1837" xr:uid="{00000000-0005-0000-0000-000052070000}"/>
    <cellStyle name="Normal 6 3 3 4 2" xfId="1838" xr:uid="{00000000-0005-0000-0000-000053070000}"/>
    <cellStyle name="Normal 6 3 3 5" xfId="1839" xr:uid="{00000000-0005-0000-0000-000054070000}"/>
    <cellStyle name="Normal 6 3 4" xfId="1840" xr:uid="{00000000-0005-0000-0000-000055070000}"/>
    <cellStyle name="Normal 6 3 4 2" xfId="1841" xr:uid="{00000000-0005-0000-0000-000056070000}"/>
    <cellStyle name="Normal 6 3 4 2 2" xfId="1842" xr:uid="{00000000-0005-0000-0000-000057070000}"/>
    <cellStyle name="Normal 6 3 4 2 2 2" xfId="1843" xr:uid="{00000000-0005-0000-0000-000058070000}"/>
    <cellStyle name="Normal 6 3 4 2 2 2 2" xfId="1844" xr:uid="{00000000-0005-0000-0000-000059070000}"/>
    <cellStyle name="Normal 6 3 4 2 2 3" xfId="1845" xr:uid="{00000000-0005-0000-0000-00005A070000}"/>
    <cellStyle name="Normal 6 3 4 2 3" xfId="1846" xr:uid="{00000000-0005-0000-0000-00005B070000}"/>
    <cellStyle name="Normal 6 3 4 2 3 2" xfId="1847" xr:uid="{00000000-0005-0000-0000-00005C070000}"/>
    <cellStyle name="Normal 6 3 4 2 4" xfId="1848" xr:uid="{00000000-0005-0000-0000-00005D070000}"/>
    <cellStyle name="Normal 6 3 4 3" xfId="1849" xr:uid="{00000000-0005-0000-0000-00005E070000}"/>
    <cellStyle name="Normal 6 3 4 3 2" xfId="1850" xr:uid="{00000000-0005-0000-0000-00005F070000}"/>
    <cellStyle name="Normal 6 3 4 3 2 2" xfId="1851" xr:uid="{00000000-0005-0000-0000-000060070000}"/>
    <cellStyle name="Normal 6 3 4 3 3" xfId="1852" xr:uid="{00000000-0005-0000-0000-000061070000}"/>
    <cellStyle name="Normal 6 3 4 4" xfId="1853" xr:uid="{00000000-0005-0000-0000-000062070000}"/>
    <cellStyle name="Normal 6 3 4 4 2" xfId="1854" xr:uid="{00000000-0005-0000-0000-000063070000}"/>
    <cellStyle name="Normal 6 3 4 5" xfId="1855" xr:uid="{00000000-0005-0000-0000-000064070000}"/>
    <cellStyle name="Normal 6 3 5" xfId="1856" xr:uid="{00000000-0005-0000-0000-000065070000}"/>
    <cellStyle name="Normal 6 3 5 2" xfId="1857" xr:uid="{00000000-0005-0000-0000-000066070000}"/>
    <cellStyle name="Normal 6 3 5 2 2" xfId="1858" xr:uid="{00000000-0005-0000-0000-000067070000}"/>
    <cellStyle name="Normal 6 3 5 2 2 2" xfId="1859" xr:uid="{00000000-0005-0000-0000-000068070000}"/>
    <cellStyle name="Normal 6 3 5 2 2 2 2" xfId="1860" xr:uid="{00000000-0005-0000-0000-000069070000}"/>
    <cellStyle name="Normal 6 3 5 2 2 3" xfId="1861" xr:uid="{00000000-0005-0000-0000-00006A070000}"/>
    <cellStyle name="Normal 6 3 5 2 3" xfId="1862" xr:uid="{00000000-0005-0000-0000-00006B070000}"/>
    <cellStyle name="Normal 6 3 5 2 3 2" xfId="1863" xr:uid="{00000000-0005-0000-0000-00006C070000}"/>
    <cellStyle name="Normal 6 3 5 2 4" xfId="1864" xr:uid="{00000000-0005-0000-0000-00006D070000}"/>
    <cellStyle name="Normal 6 3 5 3" xfId="1865" xr:uid="{00000000-0005-0000-0000-00006E070000}"/>
    <cellStyle name="Normal 6 3 5 3 2" xfId="1866" xr:uid="{00000000-0005-0000-0000-00006F070000}"/>
    <cellStyle name="Normal 6 3 5 3 2 2" xfId="1867" xr:uid="{00000000-0005-0000-0000-000070070000}"/>
    <cellStyle name="Normal 6 3 5 3 3" xfId="1868" xr:uid="{00000000-0005-0000-0000-000071070000}"/>
    <cellStyle name="Normal 6 3 5 4" xfId="1869" xr:uid="{00000000-0005-0000-0000-000072070000}"/>
    <cellStyle name="Normal 6 3 5 4 2" xfId="1870" xr:uid="{00000000-0005-0000-0000-000073070000}"/>
    <cellStyle name="Normal 6 3 5 5" xfId="1871" xr:uid="{00000000-0005-0000-0000-000074070000}"/>
    <cellStyle name="Normal 6 3 6" xfId="1872" xr:uid="{00000000-0005-0000-0000-000075070000}"/>
    <cellStyle name="Normal 6 3 6 2" xfId="1873" xr:uid="{00000000-0005-0000-0000-000076070000}"/>
    <cellStyle name="Normal 6 3 6 2 2" xfId="1874" xr:uid="{00000000-0005-0000-0000-000077070000}"/>
    <cellStyle name="Normal 6 3 6 2 2 2" xfId="1875" xr:uid="{00000000-0005-0000-0000-000078070000}"/>
    <cellStyle name="Normal 6 3 6 2 2 2 2" xfId="1876" xr:uid="{00000000-0005-0000-0000-000079070000}"/>
    <cellStyle name="Normal 6 3 6 2 2 3" xfId="1877" xr:uid="{00000000-0005-0000-0000-00007A070000}"/>
    <cellStyle name="Normal 6 3 6 2 3" xfId="1878" xr:uid="{00000000-0005-0000-0000-00007B070000}"/>
    <cellStyle name="Normal 6 3 6 2 3 2" xfId="1879" xr:uid="{00000000-0005-0000-0000-00007C070000}"/>
    <cellStyle name="Normal 6 3 6 2 4" xfId="1880" xr:uid="{00000000-0005-0000-0000-00007D070000}"/>
    <cellStyle name="Normal 6 3 6 3" xfId="1881" xr:uid="{00000000-0005-0000-0000-00007E070000}"/>
    <cellStyle name="Normal 6 3 6 3 2" xfId="1882" xr:uid="{00000000-0005-0000-0000-00007F070000}"/>
    <cellStyle name="Normal 6 3 6 3 2 2" xfId="1883" xr:uid="{00000000-0005-0000-0000-000080070000}"/>
    <cellStyle name="Normal 6 3 6 3 3" xfId="1884" xr:uid="{00000000-0005-0000-0000-000081070000}"/>
    <cellStyle name="Normal 6 3 6 4" xfId="1885" xr:uid="{00000000-0005-0000-0000-000082070000}"/>
    <cellStyle name="Normal 6 3 6 4 2" xfId="1886" xr:uid="{00000000-0005-0000-0000-000083070000}"/>
    <cellStyle name="Normal 6 3 6 5" xfId="1887" xr:uid="{00000000-0005-0000-0000-000084070000}"/>
    <cellStyle name="Normal 6 3 7" xfId="1888" xr:uid="{00000000-0005-0000-0000-000085070000}"/>
    <cellStyle name="Normal 6 3 7 2" xfId="1889" xr:uid="{00000000-0005-0000-0000-000086070000}"/>
    <cellStyle name="Normal 6 3 7 2 2" xfId="1890" xr:uid="{00000000-0005-0000-0000-000087070000}"/>
    <cellStyle name="Normal 6 3 7 2 2 2" xfId="1891" xr:uid="{00000000-0005-0000-0000-000088070000}"/>
    <cellStyle name="Normal 6 3 7 2 2 2 2" xfId="1892" xr:uid="{00000000-0005-0000-0000-000089070000}"/>
    <cellStyle name="Normal 6 3 7 2 2 3" xfId="1893" xr:uid="{00000000-0005-0000-0000-00008A070000}"/>
    <cellStyle name="Normal 6 3 7 2 3" xfId="1894" xr:uid="{00000000-0005-0000-0000-00008B070000}"/>
    <cellStyle name="Normal 6 3 7 2 3 2" xfId="1895" xr:uid="{00000000-0005-0000-0000-00008C070000}"/>
    <cellStyle name="Normal 6 3 7 2 4" xfId="1896" xr:uid="{00000000-0005-0000-0000-00008D070000}"/>
    <cellStyle name="Normal 6 3 7 3" xfId="1897" xr:uid="{00000000-0005-0000-0000-00008E070000}"/>
    <cellStyle name="Normal 6 3 7 3 2" xfId="1898" xr:uid="{00000000-0005-0000-0000-00008F070000}"/>
    <cellStyle name="Normal 6 3 7 3 2 2" xfId="1899" xr:uid="{00000000-0005-0000-0000-000090070000}"/>
    <cellStyle name="Normal 6 3 7 3 3" xfId="1900" xr:uid="{00000000-0005-0000-0000-000091070000}"/>
    <cellStyle name="Normal 6 3 7 4" xfId="1901" xr:uid="{00000000-0005-0000-0000-000092070000}"/>
    <cellStyle name="Normal 6 3 7 4 2" xfId="1902" xr:uid="{00000000-0005-0000-0000-000093070000}"/>
    <cellStyle name="Normal 6 3 7 5" xfId="1903" xr:uid="{00000000-0005-0000-0000-000094070000}"/>
    <cellStyle name="Normal 6 3 8" xfId="1904" xr:uid="{00000000-0005-0000-0000-000095070000}"/>
    <cellStyle name="Normal 6 3 8 2" xfId="1905" xr:uid="{00000000-0005-0000-0000-000096070000}"/>
    <cellStyle name="Normal 6 3 8 2 2" xfId="1906" xr:uid="{00000000-0005-0000-0000-000097070000}"/>
    <cellStyle name="Normal 6 3 8 2 2 2" xfId="1907" xr:uid="{00000000-0005-0000-0000-000098070000}"/>
    <cellStyle name="Normal 6 3 8 2 2 2 2" xfId="1908" xr:uid="{00000000-0005-0000-0000-000099070000}"/>
    <cellStyle name="Normal 6 3 8 2 2 3" xfId="1909" xr:uid="{00000000-0005-0000-0000-00009A070000}"/>
    <cellStyle name="Normal 6 3 8 2 3" xfId="1910" xr:uid="{00000000-0005-0000-0000-00009B070000}"/>
    <cellStyle name="Normal 6 3 8 2 3 2" xfId="1911" xr:uid="{00000000-0005-0000-0000-00009C070000}"/>
    <cellStyle name="Normal 6 3 8 2 4" xfId="1912" xr:uid="{00000000-0005-0000-0000-00009D070000}"/>
    <cellStyle name="Normal 6 3 8 3" xfId="1913" xr:uid="{00000000-0005-0000-0000-00009E070000}"/>
    <cellStyle name="Normal 6 3 8 3 2" xfId="1914" xr:uid="{00000000-0005-0000-0000-00009F070000}"/>
    <cellStyle name="Normal 6 3 8 3 2 2" xfId="1915" xr:uid="{00000000-0005-0000-0000-0000A0070000}"/>
    <cellStyle name="Normal 6 3 8 3 3" xfId="1916" xr:uid="{00000000-0005-0000-0000-0000A1070000}"/>
    <cellStyle name="Normal 6 3 8 4" xfId="1917" xr:uid="{00000000-0005-0000-0000-0000A2070000}"/>
    <cellStyle name="Normal 6 3 8 4 2" xfId="1918" xr:uid="{00000000-0005-0000-0000-0000A3070000}"/>
    <cellStyle name="Normal 6 3 8 5" xfId="1919" xr:uid="{00000000-0005-0000-0000-0000A4070000}"/>
    <cellStyle name="Normal 6 3 9" xfId="1920" xr:uid="{00000000-0005-0000-0000-0000A5070000}"/>
    <cellStyle name="Normal 6 3 9 2" xfId="1921" xr:uid="{00000000-0005-0000-0000-0000A6070000}"/>
    <cellStyle name="Normal 6 3 9 2 2" xfId="1922" xr:uid="{00000000-0005-0000-0000-0000A7070000}"/>
    <cellStyle name="Normal 6 3 9 2 2 2" xfId="1923" xr:uid="{00000000-0005-0000-0000-0000A8070000}"/>
    <cellStyle name="Normal 6 3 9 2 3" xfId="1924" xr:uid="{00000000-0005-0000-0000-0000A9070000}"/>
    <cellStyle name="Normal 6 3 9 3" xfId="1925" xr:uid="{00000000-0005-0000-0000-0000AA070000}"/>
    <cellStyle name="Normal 6 3 9 3 2" xfId="1926" xr:uid="{00000000-0005-0000-0000-0000AB070000}"/>
    <cellStyle name="Normal 6 3 9 4" xfId="1927" xr:uid="{00000000-0005-0000-0000-0000AC070000}"/>
    <cellStyle name="Normal 6 4" xfId="1928" xr:uid="{00000000-0005-0000-0000-0000AD070000}"/>
    <cellStyle name="Normal 6 4 2" xfId="1929" xr:uid="{00000000-0005-0000-0000-0000AE070000}"/>
    <cellStyle name="Normal 6 4 2 2" xfId="1930" xr:uid="{00000000-0005-0000-0000-0000AF070000}"/>
    <cellStyle name="Normal 6 4 3" xfId="1931" xr:uid="{00000000-0005-0000-0000-0000B0070000}"/>
    <cellStyle name="Normal 7" xfId="1932" xr:uid="{00000000-0005-0000-0000-0000B1070000}"/>
    <cellStyle name="Normal 7 10" xfId="1933" xr:uid="{00000000-0005-0000-0000-0000B2070000}"/>
    <cellStyle name="Normal 7 2" xfId="1934" xr:uid="{00000000-0005-0000-0000-0000B3070000}"/>
    <cellStyle name="Normal 7 2 2" xfId="1935" xr:uid="{00000000-0005-0000-0000-0000B4070000}"/>
    <cellStyle name="Normal 7 2 2 2" xfId="1936" xr:uid="{00000000-0005-0000-0000-0000B5070000}"/>
    <cellStyle name="Normal 7 2 2 2 2" xfId="1937" xr:uid="{00000000-0005-0000-0000-0000B6070000}"/>
    <cellStyle name="Normal 7 2 2 2 2 2" xfId="1938" xr:uid="{00000000-0005-0000-0000-0000B7070000}"/>
    <cellStyle name="Normal 7 2 2 2 3" xfId="1939" xr:uid="{00000000-0005-0000-0000-0000B8070000}"/>
    <cellStyle name="Normal 7 2 2 3" xfId="1940" xr:uid="{00000000-0005-0000-0000-0000B9070000}"/>
    <cellStyle name="Normal 7 2 2 3 2" xfId="1941" xr:uid="{00000000-0005-0000-0000-0000BA070000}"/>
    <cellStyle name="Normal 7 2 2 4" xfId="1942" xr:uid="{00000000-0005-0000-0000-0000BB070000}"/>
    <cellStyle name="Normal 7 2 3" xfId="1943" xr:uid="{00000000-0005-0000-0000-0000BC070000}"/>
    <cellStyle name="Normal 7 2 3 2" xfId="1944" xr:uid="{00000000-0005-0000-0000-0000BD070000}"/>
    <cellStyle name="Normal 7 2 3 2 2" xfId="1945" xr:uid="{00000000-0005-0000-0000-0000BE070000}"/>
    <cellStyle name="Normal 7 2 3 3" xfId="1946" xr:uid="{00000000-0005-0000-0000-0000BF070000}"/>
    <cellStyle name="Normal 7 2 4" xfId="1947" xr:uid="{00000000-0005-0000-0000-0000C0070000}"/>
    <cellStyle name="Normal 7 2 4 2" xfId="1948" xr:uid="{00000000-0005-0000-0000-0000C1070000}"/>
    <cellStyle name="Normal 7 2 5" xfId="1949" xr:uid="{00000000-0005-0000-0000-0000C2070000}"/>
    <cellStyle name="Normal 7 3" xfId="1950" xr:uid="{00000000-0005-0000-0000-0000C3070000}"/>
    <cellStyle name="Normal 7 3 2" xfId="1951" xr:uid="{00000000-0005-0000-0000-0000C4070000}"/>
    <cellStyle name="Normal 7 3 2 2" xfId="1952" xr:uid="{00000000-0005-0000-0000-0000C5070000}"/>
    <cellStyle name="Normal 7 3 2 2 2" xfId="1953" xr:uid="{00000000-0005-0000-0000-0000C6070000}"/>
    <cellStyle name="Normal 7 3 2 2 2 2" xfId="1954" xr:uid="{00000000-0005-0000-0000-0000C7070000}"/>
    <cellStyle name="Normal 7 3 2 2 3" xfId="1955" xr:uid="{00000000-0005-0000-0000-0000C8070000}"/>
    <cellStyle name="Normal 7 3 2 3" xfId="1956" xr:uid="{00000000-0005-0000-0000-0000C9070000}"/>
    <cellStyle name="Normal 7 3 2 3 2" xfId="1957" xr:uid="{00000000-0005-0000-0000-0000CA070000}"/>
    <cellStyle name="Normal 7 3 2 4" xfId="1958" xr:uid="{00000000-0005-0000-0000-0000CB070000}"/>
    <cellStyle name="Normal 7 3 3" xfId="1959" xr:uid="{00000000-0005-0000-0000-0000CC070000}"/>
    <cellStyle name="Normal 7 3 3 2" xfId="1960" xr:uid="{00000000-0005-0000-0000-0000CD070000}"/>
    <cellStyle name="Normal 7 3 3 2 2" xfId="1961" xr:uid="{00000000-0005-0000-0000-0000CE070000}"/>
    <cellStyle name="Normal 7 3 3 3" xfId="1962" xr:uid="{00000000-0005-0000-0000-0000CF070000}"/>
    <cellStyle name="Normal 7 3 4" xfId="1963" xr:uid="{00000000-0005-0000-0000-0000D0070000}"/>
    <cellStyle name="Normal 7 3 4 2" xfId="1964" xr:uid="{00000000-0005-0000-0000-0000D1070000}"/>
    <cellStyle name="Normal 7 3 5" xfId="1965" xr:uid="{00000000-0005-0000-0000-0000D2070000}"/>
    <cellStyle name="Normal 7 4" xfId="1966" xr:uid="{00000000-0005-0000-0000-0000D3070000}"/>
    <cellStyle name="Normal 7 4 2" xfId="1967" xr:uid="{00000000-0005-0000-0000-0000D4070000}"/>
    <cellStyle name="Normal 7 4 2 2" xfId="1968" xr:uid="{00000000-0005-0000-0000-0000D5070000}"/>
    <cellStyle name="Normal 7 4 2 2 2" xfId="1969" xr:uid="{00000000-0005-0000-0000-0000D6070000}"/>
    <cellStyle name="Normal 7 4 2 2 2 2" xfId="1970" xr:uid="{00000000-0005-0000-0000-0000D7070000}"/>
    <cellStyle name="Normal 7 4 2 2 3" xfId="1971" xr:uid="{00000000-0005-0000-0000-0000D8070000}"/>
    <cellStyle name="Normal 7 4 2 3" xfId="1972" xr:uid="{00000000-0005-0000-0000-0000D9070000}"/>
    <cellStyle name="Normal 7 4 2 3 2" xfId="1973" xr:uid="{00000000-0005-0000-0000-0000DA070000}"/>
    <cellStyle name="Normal 7 4 2 4" xfId="1974" xr:uid="{00000000-0005-0000-0000-0000DB070000}"/>
    <cellStyle name="Normal 7 4 3" xfId="1975" xr:uid="{00000000-0005-0000-0000-0000DC070000}"/>
    <cellStyle name="Normal 7 4 3 2" xfId="1976" xr:uid="{00000000-0005-0000-0000-0000DD070000}"/>
    <cellStyle name="Normal 7 4 3 2 2" xfId="1977" xr:uid="{00000000-0005-0000-0000-0000DE070000}"/>
    <cellStyle name="Normal 7 4 3 3" xfId="1978" xr:uid="{00000000-0005-0000-0000-0000DF070000}"/>
    <cellStyle name="Normal 7 4 4" xfId="1979" xr:uid="{00000000-0005-0000-0000-0000E0070000}"/>
    <cellStyle name="Normal 7 4 4 2" xfId="1980" xr:uid="{00000000-0005-0000-0000-0000E1070000}"/>
    <cellStyle name="Normal 7 4 5" xfId="1981" xr:uid="{00000000-0005-0000-0000-0000E2070000}"/>
    <cellStyle name="Normal 7 5" xfId="1982" xr:uid="{00000000-0005-0000-0000-0000E3070000}"/>
    <cellStyle name="Normal 7 5 2" xfId="1983" xr:uid="{00000000-0005-0000-0000-0000E4070000}"/>
    <cellStyle name="Normal 7 5 2 2" xfId="1984" xr:uid="{00000000-0005-0000-0000-0000E5070000}"/>
    <cellStyle name="Normal 7 5 2 2 2" xfId="1985" xr:uid="{00000000-0005-0000-0000-0000E6070000}"/>
    <cellStyle name="Normal 7 5 2 2 2 2" xfId="1986" xr:uid="{00000000-0005-0000-0000-0000E7070000}"/>
    <cellStyle name="Normal 7 5 2 2 3" xfId="1987" xr:uid="{00000000-0005-0000-0000-0000E8070000}"/>
    <cellStyle name="Normal 7 5 2 3" xfId="1988" xr:uid="{00000000-0005-0000-0000-0000E9070000}"/>
    <cellStyle name="Normal 7 5 2 3 2" xfId="1989" xr:uid="{00000000-0005-0000-0000-0000EA070000}"/>
    <cellStyle name="Normal 7 5 2 4" xfId="1990" xr:uid="{00000000-0005-0000-0000-0000EB070000}"/>
    <cellStyle name="Normal 7 5 3" xfId="1991" xr:uid="{00000000-0005-0000-0000-0000EC070000}"/>
    <cellStyle name="Normal 7 5 3 2" xfId="1992" xr:uid="{00000000-0005-0000-0000-0000ED070000}"/>
    <cellStyle name="Normal 7 5 3 2 2" xfId="1993" xr:uid="{00000000-0005-0000-0000-0000EE070000}"/>
    <cellStyle name="Normal 7 5 3 3" xfId="1994" xr:uid="{00000000-0005-0000-0000-0000EF070000}"/>
    <cellStyle name="Normal 7 5 4" xfId="1995" xr:uid="{00000000-0005-0000-0000-0000F0070000}"/>
    <cellStyle name="Normal 7 5 4 2" xfId="1996" xr:uid="{00000000-0005-0000-0000-0000F1070000}"/>
    <cellStyle name="Normal 7 5 5" xfId="1997" xr:uid="{00000000-0005-0000-0000-0000F2070000}"/>
    <cellStyle name="Normal 7 6" xfId="1998" xr:uid="{00000000-0005-0000-0000-0000F3070000}"/>
    <cellStyle name="Normal 7 6 2" xfId="1999" xr:uid="{00000000-0005-0000-0000-0000F4070000}"/>
    <cellStyle name="Normal 7 6 2 2" xfId="2000" xr:uid="{00000000-0005-0000-0000-0000F5070000}"/>
    <cellStyle name="Normal 7 6 2 2 2" xfId="2001" xr:uid="{00000000-0005-0000-0000-0000F6070000}"/>
    <cellStyle name="Normal 7 6 2 2 2 2" xfId="2002" xr:uid="{00000000-0005-0000-0000-0000F7070000}"/>
    <cellStyle name="Normal 7 6 2 2 3" xfId="2003" xr:uid="{00000000-0005-0000-0000-0000F8070000}"/>
    <cellStyle name="Normal 7 6 2 3" xfId="2004" xr:uid="{00000000-0005-0000-0000-0000F9070000}"/>
    <cellStyle name="Normal 7 6 2 3 2" xfId="2005" xr:uid="{00000000-0005-0000-0000-0000FA070000}"/>
    <cellStyle name="Normal 7 6 2 4" xfId="2006" xr:uid="{00000000-0005-0000-0000-0000FB070000}"/>
    <cellStyle name="Normal 7 6 3" xfId="2007" xr:uid="{00000000-0005-0000-0000-0000FC070000}"/>
    <cellStyle name="Normal 7 6 3 2" xfId="2008" xr:uid="{00000000-0005-0000-0000-0000FD070000}"/>
    <cellStyle name="Normal 7 6 3 2 2" xfId="2009" xr:uid="{00000000-0005-0000-0000-0000FE070000}"/>
    <cellStyle name="Normal 7 6 3 3" xfId="2010" xr:uid="{00000000-0005-0000-0000-0000FF070000}"/>
    <cellStyle name="Normal 7 6 4" xfId="2011" xr:uid="{00000000-0005-0000-0000-000000080000}"/>
    <cellStyle name="Normal 7 6 4 2" xfId="2012" xr:uid="{00000000-0005-0000-0000-000001080000}"/>
    <cellStyle name="Normal 7 6 5" xfId="2013" xr:uid="{00000000-0005-0000-0000-000002080000}"/>
    <cellStyle name="Normal 7 7" xfId="2014" xr:uid="{00000000-0005-0000-0000-000003080000}"/>
    <cellStyle name="Normal 7 7 2" xfId="2015" xr:uid="{00000000-0005-0000-0000-000004080000}"/>
    <cellStyle name="Normal 7 7 2 2" xfId="2016" xr:uid="{00000000-0005-0000-0000-000005080000}"/>
    <cellStyle name="Normal 7 7 2 2 2" xfId="2017" xr:uid="{00000000-0005-0000-0000-000006080000}"/>
    <cellStyle name="Normal 7 7 2 3" xfId="2018" xr:uid="{00000000-0005-0000-0000-000007080000}"/>
    <cellStyle name="Normal 7 7 3" xfId="2019" xr:uid="{00000000-0005-0000-0000-000008080000}"/>
    <cellStyle name="Normal 7 7 3 2" xfId="2020" xr:uid="{00000000-0005-0000-0000-000009080000}"/>
    <cellStyle name="Normal 7 7 4" xfId="2021" xr:uid="{00000000-0005-0000-0000-00000A080000}"/>
    <cellStyle name="Normal 7 8" xfId="2022" xr:uid="{00000000-0005-0000-0000-00000B080000}"/>
    <cellStyle name="Normal 7 8 2" xfId="2023" xr:uid="{00000000-0005-0000-0000-00000C080000}"/>
    <cellStyle name="Normal 7 8 2 2" xfId="2024" xr:uid="{00000000-0005-0000-0000-00000D080000}"/>
    <cellStyle name="Normal 7 8 3" xfId="2025" xr:uid="{00000000-0005-0000-0000-00000E080000}"/>
    <cellStyle name="Normal 7 9" xfId="2026" xr:uid="{00000000-0005-0000-0000-00000F080000}"/>
    <cellStyle name="Normal 7 9 2" xfId="2027" xr:uid="{00000000-0005-0000-0000-000010080000}"/>
    <cellStyle name="Normal 8" xfId="2028" xr:uid="{00000000-0005-0000-0000-000011080000}"/>
    <cellStyle name="Normal 8 10" xfId="2029" xr:uid="{00000000-0005-0000-0000-000012080000}"/>
    <cellStyle name="Normal 8 11" xfId="2030" xr:uid="{00000000-0005-0000-0000-000013080000}"/>
    <cellStyle name="Normal 8 11 2" xfId="2031" xr:uid="{00000000-0005-0000-0000-000014080000}"/>
    <cellStyle name="Normal 8 11 3" xfId="2032" xr:uid="{00000000-0005-0000-0000-000015080000}"/>
    <cellStyle name="Normal 8 2" xfId="2033" xr:uid="{00000000-0005-0000-0000-000016080000}"/>
    <cellStyle name="Normal 8 2 2" xfId="2034" xr:uid="{00000000-0005-0000-0000-000017080000}"/>
    <cellStyle name="Normal 8 2 2 2" xfId="2035" xr:uid="{00000000-0005-0000-0000-000018080000}"/>
    <cellStyle name="Normal 8 2 2 2 2" xfId="2036" xr:uid="{00000000-0005-0000-0000-000019080000}"/>
    <cellStyle name="Normal 8 2 2 2 2 2" xfId="2037" xr:uid="{00000000-0005-0000-0000-00001A080000}"/>
    <cellStyle name="Normal 8 2 2 2 3" xfId="2038" xr:uid="{00000000-0005-0000-0000-00001B080000}"/>
    <cellStyle name="Normal 8 2 2 3" xfId="2039" xr:uid="{00000000-0005-0000-0000-00001C080000}"/>
    <cellStyle name="Normal 8 2 2 3 2" xfId="2040" xr:uid="{00000000-0005-0000-0000-00001D080000}"/>
    <cellStyle name="Normal 8 2 2 4" xfId="2041" xr:uid="{00000000-0005-0000-0000-00001E080000}"/>
    <cellStyle name="Normal 8 2 3" xfId="2042" xr:uid="{00000000-0005-0000-0000-00001F080000}"/>
    <cellStyle name="Normal 8 2 3 2" xfId="2043" xr:uid="{00000000-0005-0000-0000-000020080000}"/>
    <cellStyle name="Normal 8 2 3 2 2" xfId="2044" xr:uid="{00000000-0005-0000-0000-000021080000}"/>
    <cellStyle name="Normal 8 2 3 3" xfId="2045" xr:uid="{00000000-0005-0000-0000-000022080000}"/>
    <cellStyle name="Normal 8 2 4" xfId="2046" xr:uid="{00000000-0005-0000-0000-000023080000}"/>
    <cellStyle name="Normal 8 2 4 2" xfId="2047" xr:uid="{00000000-0005-0000-0000-000024080000}"/>
    <cellStyle name="Normal 8 2 5" xfId="2048" xr:uid="{00000000-0005-0000-0000-000025080000}"/>
    <cellStyle name="Normal 8 3" xfId="2049" xr:uid="{00000000-0005-0000-0000-000026080000}"/>
    <cellStyle name="Normal 8 3 2" xfId="2050" xr:uid="{00000000-0005-0000-0000-000027080000}"/>
    <cellStyle name="Normal 8 3 2 2" xfId="2051" xr:uid="{00000000-0005-0000-0000-000028080000}"/>
    <cellStyle name="Normal 8 3 2 2 2" xfId="2052" xr:uid="{00000000-0005-0000-0000-000029080000}"/>
    <cellStyle name="Normal 8 3 2 2 2 2" xfId="2053" xr:uid="{00000000-0005-0000-0000-00002A080000}"/>
    <cellStyle name="Normal 8 3 2 2 3" xfId="2054" xr:uid="{00000000-0005-0000-0000-00002B080000}"/>
    <cellStyle name="Normal 8 3 2 3" xfId="2055" xr:uid="{00000000-0005-0000-0000-00002C080000}"/>
    <cellStyle name="Normal 8 3 2 3 2" xfId="2056" xr:uid="{00000000-0005-0000-0000-00002D080000}"/>
    <cellStyle name="Normal 8 3 2 4" xfId="2057" xr:uid="{00000000-0005-0000-0000-00002E080000}"/>
    <cellStyle name="Normal 8 3 3" xfId="2058" xr:uid="{00000000-0005-0000-0000-00002F080000}"/>
    <cellStyle name="Normal 8 3 3 2" xfId="2059" xr:uid="{00000000-0005-0000-0000-000030080000}"/>
    <cellStyle name="Normal 8 3 3 2 2" xfId="2060" xr:uid="{00000000-0005-0000-0000-000031080000}"/>
    <cellStyle name="Normal 8 3 3 3" xfId="2061" xr:uid="{00000000-0005-0000-0000-000032080000}"/>
    <cellStyle name="Normal 8 3 4" xfId="2062" xr:uid="{00000000-0005-0000-0000-000033080000}"/>
    <cellStyle name="Normal 8 3 4 2" xfId="2063" xr:uid="{00000000-0005-0000-0000-000034080000}"/>
    <cellStyle name="Normal 8 3 5" xfId="2064" xr:uid="{00000000-0005-0000-0000-000035080000}"/>
    <cellStyle name="Normal 8 4" xfId="2065" xr:uid="{00000000-0005-0000-0000-000036080000}"/>
    <cellStyle name="Normal 8 4 2" xfId="2066" xr:uid="{00000000-0005-0000-0000-000037080000}"/>
    <cellStyle name="Normal 8 4 2 2" xfId="2067" xr:uid="{00000000-0005-0000-0000-000038080000}"/>
    <cellStyle name="Normal 8 4 2 2 2" xfId="2068" xr:uid="{00000000-0005-0000-0000-000039080000}"/>
    <cellStyle name="Normal 8 4 2 2 2 2" xfId="2069" xr:uid="{00000000-0005-0000-0000-00003A080000}"/>
    <cellStyle name="Normal 8 4 2 2 3" xfId="2070" xr:uid="{00000000-0005-0000-0000-00003B080000}"/>
    <cellStyle name="Normal 8 4 2 3" xfId="2071" xr:uid="{00000000-0005-0000-0000-00003C080000}"/>
    <cellStyle name="Normal 8 4 2 3 2" xfId="2072" xr:uid="{00000000-0005-0000-0000-00003D080000}"/>
    <cellStyle name="Normal 8 4 2 4" xfId="2073" xr:uid="{00000000-0005-0000-0000-00003E080000}"/>
    <cellStyle name="Normal 8 4 3" xfId="2074" xr:uid="{00000000-0005-0000-0000-00003F080000}"/>
    <cellStyle name="Normal 8 4 3 2" xfId="2075" xr:uid="{00000000-0005-0000-0000-000040080000}"/>
    <cellStyle name="Normal 8 4 3 2 2" xfId="2076" xr:uid="{00000000-0005-0000-0000-000041080000}"/>
    <cellStyle name="Normal 8 4 3 3" xfId="2077" xr:uid="{00000000-0005-0000-0000-000042080000}"/>
    <cellStyle name="Normal 8 4 4" xfId="2078" xr:uid="{00000000-0005-0000-0000-000043080000}"/>
    <cellStyle name="Normal 8 4 4 2" xfId="2079" xr:uid="{00000000-0005-0000-0000-000044080000}"/>
    <cellStyle name="Normal 8 4 5" xfId="2080" xr:uid="{00000000-0005-0000-0000-000045080000}"/>
    <cellStyle name="Normal 8 5" xfId="2081" xr:uid="{00000000-0005-0000-0000-000046080000}"/>
    <cellStyle name="Normal 8 5 2" xfId="2082" xr:uid="{00000000-0005-0000-0000-000047080000}"/>
    <cellStyle name="Normal 8 5 2 2" xfId="2083" xr:uid="{00000000-0005-0000-0000-000048080000}"/>
    <cellStyle name="Normal 8 5 2 2 2" xfId="2084" xr:uid="{00000000-0005-0000-0000-000049080000}"/>
    <cellStyle name="Normal 8 5 2 2 2 2" xfId="2085" xr:uid="{00000000-0005-0000-0000-00004A080000}"/>
    <cellStyle name="Normal 8 5 2 2 3" xfId="2086" xr:uid="{00000000-0005-0000-0000-00004B080000}"/>
    <cellStyle name="Normal 8 5 2 3" xfId="2087" xr:uid="{00000000-0005-0000-0000-00004C080000}"/>
    <cellStyle name="Normal 8 5 2 3 2" xfId="2088" xr:uid="{00000000-0005-0000-0000-00004D080000}"/>
    <cellStyle name="Normal 8 5 2 4" xfId="2089" xr:uid="{00000000-0005-0000-0000-00004E080000}"/>
    <cellStyle name="Normal 8 5 3" xfId="2090" xr:uid="{00000000-0005-0000-0000-00004F080000}"/>
    <cellStyle name="Normal 8 5 3 2" xfId="2091" xr:uid="{00000000-0005-0000-0000-000050080000}"/>
    <cellStyle name="Normal 8 5 3 2 2" xfId="2092" xr:uid="{00000000-0005-0000-0000-000051080000}"/>
    <cellStyle name="Normal 8 5 3 3" xfId="2093" xr:uid="{00000000-0005-0000-0000-000052080000}"/>
    <cellStyle name="Normal 8 5 4" xfId="2094" xr:uid="{00000000-0005-0000-0000-000053080000}"/>
    <cellStyle name="Normal 8 5 4 2" xfId="2095" xr:uid="{00000000-0005-0000-0000-000054080000}"/>
    <cellStyle name="Normal 8 5 5" xfId="2096" xr:uid="{00000000-0005-0000-0000-000055080000}"/>
    <cellStyle name="Normal 8 6" xfId="2097" xr:uid="{00000000-0005-0000-0000-000056080000}"/>
    <cellStyle name="Normal 8 6 2" xfId="2098" xr:uid="{00000000-0005-0000-0000-000057080000}"/>
    <cellStyle name="Normal 8 6 2 2" xfId="2099" xr:uid="{00000000-0005-0000-0000-000058080000}"/>
    <cellStyle name="Normal 8 6 2 2 2" xfId="2100" xr:uid="{00000000-0005-0000-0000-000059080000}"/>
    <cellStyle name="Normal 8 6 2 2 2 2" xfId="2101" xr:uid="{00000000-0005-0000-0000-00005A080000}"/>
    <cellStyle name="Normal 8 6 2 2 3" xfId="2102" xr:uid="{00000000-0005-0000-0000-00005B080000}"/>
    <cellStyle name="Normal 8 6 2 3" xfId="2103" xr:uid="{00000000-0005-0000-0000-00005C080000}"/>
    <cellStyle name="Normal 8 6 2 3 2" xfId="2104" xr:uid="{00000000-0005-0000-0000-00005D080000}"/>
    <cellStyle name="Normal 8 6 2 4" xfId="2105" xr:uid="{00000000-0005-0000-0000-00005E080000}"/>
    <cellStyle name="Normal 8 6 3" xfId="2106" xr:uid="{00000000-0005-0000-0000-00005F080000}"/>
    <cellStyle name="Normal 8 6 3 2" xfId="2107" xr:uid="{00000000-0005-0000-0000-000060080000}"/>
    <cellStyle name="Normal 8 6 3 2 2" xfId="2108" xr:uid="{00000000-0005-0000-0000-000061080000}"/>
    <cellStyle name="Normal 8 6 3 3" xfId="2109" xr:uid="{00000000-0005-0000-0000-000062080000}"/>
    <cellStyle name="Normal 8 6 4" xfId="2110" xr:uid="{00000000-0005-0000-0000-000063080000}"/>
    <cellStyle name="Normal 8 6 4 2" xfId="2111" xr:uid="{00000000-0005-0000-0000-000064080000}"/>
    <cellStyle name="Normal 8 6 5" xfId="2112" xr:uid="{00000000-0005-0000-0000-000065080000}"/>
    <cellStyle name="Normal 8 7" xfId="2113" xr:uid="{00000000-0005-0000-0000-000066080000}"/>
    <cellStyle name="Normal 8 7 2" xfId="2114" xr:uid="{00000000-0005-0000-0000-000067080000}"/>
    <cellStyle name="Normal 8 7 2 2" xfId="2115" xr:uid="{00000000-0005-0000-0000-000068080000}"/>
    <cellStyle name="Normal 8 7 2 2 2" xfId="2116" xr:uid="{00000000-0005-0000-0000-000069080000}"/>
    <cellStyle name="Normal 8 7 2 3" xfId="2117" xr:uid="{00000000-0005-0000-0000-00006A080000}"/>
    <cellStyle name="Normal 8 7 3" xfId="2118" xr:uid="{00000000-0005-0000-0000-00006B080000}"/>
    <cellStyle name="Normal 8 7 3 2" xfId="2119" xr:uid="{00000000-0005-0000-0000-00006C080000}"/>
    <cellStyle name="Normal 8 7 4" xfId="2120" xr:uid="{00000000-0005-0000-0000-00006D080000}"/>
    <cellStyle name="Normal 8 8" xfId="2121" xr:uid="{00000000-0005-0000-0000-00006E080000}"/>
    <cellStyle name="Normal 8 8 2" xfId="2122" xr:uid="{00000000-0005-0000-0000-00006F080000}"/>
    <cellStyle name="Normal 8 8 2 2" xfId="2123" xr:uid="{00000000-0005-0000-0000-000070080000}"/>
    <cellStyle name="Normal 8 8 3" xfId="2124" xr:uid="{00000000-0005-0000-0000-000071080000}"/>
    <cellStyle name="Normal 8 9" xfId="2125" xr:uid="{00000000-0005-0000-0000-000072080000}"/>
    <cellStyle name="Normal 8 9 2" xfId="2126" xr:uid="{00000000-0005-0000-0000-000073080000}"/>
    <cellStyle name="Normal 9" xfId="2127" xr:uid="{00000000-0005-0000-0000-000074080000}"/>
    <cellStyle name="Normal 9 10" xfId="2128" xr:uid="{00000000-0005-0000-0000-000075080000}"/>
    <cellStyle name="Normal 9 10 2" xfId="2129" xr:uid="{00000000-0005-0000-0000-000076080000}"/>
    <cellStyle name="Normal 9 10 2 2" xfId="2130" xr:uid="{00000000-0005-0000-0000-000077080000}"/>
    <cellStyle name="Normal 9 10 3" xfId="2131" xr:uid="{00000000-0005-0000-0000-000078080000}"/>
    <cellStyle name="Normal 9 11" xfId="2132" xr:uid="{00000000-0005-0000-0000-000079080000}"/>
    <cellStyle name="Normal 9 11 2" xfId="2133" xr:uid="{00000000-0005-0000-0000-00007A080000}"/>
    <cellStyle name="Normal 9 12" xfId="2134" xr:uid="{00000000-0005-0000-0000-00007B080000}"/>
    <cellStyle name="Normal 9 2" xfId="2135" xr:uid="{00000000-0005-0000-0000-00007C080000}"/>
    <cellStyle name="Normal 9 2 10" xfId="2136" xr:uid="{00000000-0005-0000-0000-00007D080000}"/>
    <cellStyle name="Normal 9 2 2" xfId="2137" xr:uid="{00000000-0005-0000-0000-00007E080000}"/>
    <cellStyle name="Normal 9 2 2 2" xfId="2138" xr:uid="{00000000-0005-0000-0000-00007F080000}"/>
    <cellStyle name="Normal 9 2 2 2 2" xfId="2139" xr:uid="{00000000-0005-0000-0000-000080080000}"/>
    <cellStyle name="Normal 9 2 2 2 2 2" xfId="2140" xr:uid="{00000000-0005-0000-0000-000081080000}"/>
    <cellStyle name="Normal 9 2 2 2 2 2 2" xfId="2141" xr:uid="{00000000-0005-0000-0000-000082080000}"/>
    <cellStyle name="Normal 9 2 2 2 2 3" xfId="2142" xr:uid="{00000000-0005-0000-0000-000083080000}"/>
    <cellStyle name="Normal 9 2 2 2 3" xfId="2143" xr:uid="{00000000-0005-0000-0000-000084080000}"/>
    <cellStyle name="Normal 9 2 2 2 3 2" xfId="2144" xr:uid="{00000000-0005-0000-0000-000085080000}"/>
    <cellStyle name="Normal 9 2 2 2 4" xfId="2145" xr:uid="{00000000-0005-0000-0000-000086080000}"/>
    <cellStyle name="Normal 9 2 2 3" xfId="2146" xr:uid="{00000000-0005-0000-0000-000087080000}"/>
    <cellStyle name="Normal 9 2 2 3 2" xfId="2147" xr:uid="{00000000-0005-0000-0000-000088080000}"/>
    <cellStyle name="Normal 9 2 2 3 2 2" xfId="2148" xr:uid="{00000000-0005-0000-0000-000089080000}"/>
    <cellStyle name="Normal 9 2 2 3 3" xfId="2149" xr:uid="{00000000-0005-0000-0000-00008A080000}"/>
    <cellStyle name="Normal 9 2 2 4" xfId="2150" xr:uid="{00000000-0005-0000-0000-00008B080000}"/>
    <cellStyle name="Normal 9 2 2 4 2" xfId="2151" xr:uid="{00000000-0005-0000-0000-00008C080000}"/>
    <cellStyle name="Normal 9 2 2 5" xfId="2152" xr:uid="{00000000-0005-0000-0000-00008D080000}"/>
    <cellStyle name="Normal 9 2 3" xfId="2153" xr:uid="{00000000-0005-0000-0000-00008E080000}"/>
    <cellStyle name="Normal 9 2 3 2" xfId="2154" xr:uid="{00000000-0005-0000-0000-00008F080000}"/>
    <cellStyle name="Normal 9 2 3 2 2" xfId="2155" xr:uid="{00000000-0005-0000-0000-000090080000}"/>
    <cellStyle name="Normal 9 2 3 2 2 2" xfId="2156" xr:uid="{00000000-0005-0000-0000-000091080000}"/>
    <cellStyle name="Normal 9 2 3 2 2 2 2" xfId="2157" xr:uid="{00000000-0005-0000-0000-000092080000}"/>
    <cellStyle name="Normal 9 2 3 2 2 3" xfId="2158" xr:uid="{00000000-0005-0000-0000-000093080000}"/>
    <cellStyle name="Normal 9 2 3 2 3" xfId="2159" xr:uid="{00000000-0005-0000-0000-000094080000}"/>
    <cellStyle name="Normal 9 2 3 2 3 2" xfId="2160" xr:uid="{00000000-0005-0000-0000-000095080000}"/>
    <cellStyle name="Normal 9 2 3 2 4" xfId="2161" xr:uid="{00000000-0005-0000-0000-000096080000}"/>
    <cellStyle name="Normal 9 2 3 3" xfId="2162" xr:uid="{00000000-0005-0000-0000-000097080000}"/>
    <cellStyle name="Normal 9 2 3 3 2" xfId="2163" xr:uid="{00000000-0005-0000-0000-000098080000}"/>
    <cellStyle name="Normal 9 2 3 3 2 2" xfId="2164" xr:uid="{00000000-0005-0000-0000-000099080000}"/>
    <cellStyle name="Normal 9 2 3 3 3" xfId="2165" xr:uid="{00000000-0005-0000-0000-00009A080000}"/>
    <cellStyle name="Normal 9 2 3 4" xfId="2166" xr:uid="{00000000-0005-0000-0000-00009B080000}"/>
    <cellStyle name="Normal 9 2 3 4 2" xfId="2167" xr:uid="{00000000-0005-0000-0000-00009C080000}"/>
    <cellStyle name="Normal 9 2 3 5" xfId="2168" xr:uid="{00000000-0005-0000-0000-00009D080000}"/>
    <cellStyle name="Normal 9 2 4" xfId="2169" xr:uid="{00000000-0005-0000-0000-00009E080000}"/>
    <cellStyle name="Normal 9 2 4 2" xfId="2170" xr:uid="{00000000-0005-0000-0000-00009F080000}"/>
    <cellStyle name="Normal 9 2 4 2 2" xfId="2171" xr:uid="{00000000-0005-0000-0000-0000A0080000}"/>
    <cellStyle name="Normal 9 2 4 2 2 2" xfId="2172" xr:uid="{00000000-0005-0000-0000-0000A1080000}"/>
    <cellStyle name="Normal 9 2 4 2 2 2 2" xfId="2173" xr:uid="{00000000-0005-0000-0000-0000A2080000}"/>
    <cellStyle name="Normal 9 2 4 2 2 3" xfId="2174" xr:uid="{00000000-0005-0000-0000-0000A3080000}"/>
    <cellStyle name="Normal 9 2 4 2 3" xfId="2175" xr:uid="{00000000-0005-0000-0000-0000A4080000}"/>
    <cellStyle name="Normal 9 2 4 2 3 2" xfId="2176" xr:uid="{00000000-0005-0000-0000-0000A5080000}"/>
    <cellStyle name="Normal 9 2 4 2 4" xfId="2177" xr:uid="{00000000-0005-0000-0000-0000A6080000}"/>
    <cellStyle name="Normal 9 2 4 3" xfId="2178" xr:uid="{00000000-0005-0000-0000-0000A7080000}"/>
    <cellStyle name="Normal 9 2 4 3 2" xfId="2179" xr:uid="{00000000-0005-0000-0000-0000A8080000}"/>
    <cellStyle name="Normal 9 2 4 3 2 2" xfId="2180" xr:uid="{00000000-0005-0000-0000-0000A9080000}"/>
    <cellStyle name="Normal 9 2 4 3 3" xfId="2181" xr:uid="{00000000-0005-0000-0000-0000AA080000}"/>
    <cellStyle name="Normal 9 2 4 4" xfId="2182" xr:uid="{00000000-0005-0000-0000-0000AB080000}"/>
    <cellStyle name="Normal 9 2 4 4 2" xfId="2183" xr:uid="{00000000-0005-0000-0000-0000AC080000}"/>
    <cellStyle name="Normal 9 2 4 5" xfId="2184" xr:uid="{00000000-0005-0000-0000-0000AD080000}"/>
    <cellStyle name="Normal 9 2 5" xfId="2185" xr:uid="{00000000-0005-0000-0000-0000AE080000}"/>
    <cellStyle name="Normal 9 2 5 2" xfId="2186" xr:uid="{00000000-0005-0000-0000-0000AF080000}"/>
    <cellStyle name="Normal 9 2 5 2 2" xfId="2187" xr:uid="{00000000-0005-0000-0000-0000B0080000}"/>
    <cellStyle name="Normal 9 2 5 2 2 2" xfId="2188" xr:uid="{00000000-0005-0000-0000-0000B1080000}"/>
    <cellStyle name="Normal 9 2 5 2 2 2 2" xfId="2189" xr:uid="{00000000-0005-0000-0000-0000B2080000}"/>
    <cellStyle name="Normal 9 2 5 2 2 3" xfId="2190" xr:uid="{00000000-0005-0000-0000-0000B3080000}"/>
    <cellStyle name="Normal 9 2 5 2 3" xfId="2191" xr:uid="{00000000-0005-0000-0000-0000B4080000}"/>
    <cellStyle name="Normal 9 2 5 2 3 2" xfId="2192" xr:uid="{00000000-0005-0000-0000-0000B5080000}"/>
    <cellStyle name="Normal 9 2 5 2 4" xfId="2193" xr:uid="{00000000-0005-0000-0000-0000B6080000}"/>
    <cellStyle name="Normal 9 2 5 3" xfId="2194" xr:uid="{00000000-0005-0000-0000-0000B7080000}"/>
    <cellStyle name="Normal 9 2 5 3 2" xfId="2195" xr:uid="{00000000-0005-0000-0000-0000B8080000}"/>
    <cellStyle name="Normal 9 2 5 3 2 2" xfId="2196" xr:uid="{00000000-0005-0000-0000-0000B9080000}"/>
    <cellStyle name="Normal 9 2 5 3 3" xfId="2197" xr:uid="{00000000-0005-0000-0000-0000BA080000}"/>
    <cellStyle name="Normal 9 2 5 4" xfId="2198" xr:uid="{00000000-0005-0000-0000-0000BB080000}"/>
    <cellStyle name="Normal 9 2 5 4 2" xfId="2199" xr:uid="{00000000-0005-0000-0000-0000BC080000}"/>
    <cellStyle name="Normal 9 2 5 5" xfId="2200" xr:uid="{00000000-0005-0000-0000-0000BD080000}"/>
    <cellStyle name="Normal 9 2 6" xfId="2201" xr:uid="{00000000-0005-0000-0000-0000BE080000}"/>
    <cellStyle name="Normal 9 2 6 2" xfId="2202" xr:uid="{00000000-0005-0000-0000-0000BF080000}"/>
    <cellStyle name="Normal 9 2 6 2 2" xfId="2203" xr:uid="{00000000-0005-0000-0000-0000C0080000}"/>
    <cellStyle name="Normal 9 2 6 2 2 2" xfId="2204" xr:uid="{00000000-0005-0000-0000-0000C1080000}"/>
    <cellStyle name="Normal 9 2 6 2 2 2 2" xfId="2205" xr:uid="{00000000-0005-0000-0000-0000C2080000}"/>
    <cellStyle name="Normal 9 2 6 2 2 3" xfId="2206" xr:uid="{00000000-0005-0000-0000-0000C3080000}"/>
    <cellStyle name="Normal 9 2 6 2 3" xfId="2207" xr:uid="{00000000-0005-0000-0000-0000C4080000}"/>
    <cellStyle name="Normal 9 2 6 2 3 2" xfId="2208" xr:uid="{00000000-0005-0000-0000-0000C5080000}"/>
    <cellStyle name="Normal 9 2 6 2 4" xfId="2209" xr:uid="{00000000-0005-0000-0000-0000C6080000}"/>
    <cellStyle name="Normal 9 2 6 3" xfId="2210" xr:uid="{00000000-0005-0000-0000-0000C7080000}"/>
    <cellStyle name="Normal 9 2 6 3 2" xfId="2211" xr:uid="{00000000-0005-0000-0000-0000C8080000}"/>
    <cellStyle name="Normal 9 2 6 3 2 2" xfId="2212" xr:uid="{00000000-0005-0000-0000-0000C9080000}"/>
    <cellStyle name="Normal 9 2 6 3 3" xfId="2213" xr:uid="{00000000-0005-0000-0000-0000CA080000}"/>
    <cellStyle name="Normal 9 2 6 4" xfId="2214" xr:uid="{00000000-0005-0000-0000-0000CB080000}"/>
    <cellStyle name="Normal 9 2 6 4 2" xfId="2215" xr:uid="{00000000-0005-0000-0000-0000CC080000}"/>
    <cellStyle name="Normal 9 2 6 5" xfId="2216" xr:uid="{00000000-0005-0000-0000-0000CD080000}"/>
    <cellStyle name="Normal 9 2 7" xfId="2217" xr:uid="{00000000-0005-0000-0000-0000CE080000}"/>
    <cellStyle name="Normal 9 2 7 2" xfId="2218" xr:uid="{00000000-0005-0000-0000-0000CF080000}"/>
    <cellStyle name="Normal 9 2 7 2 2" xfId="2219" xr:uid="{00000000-0005-0000-0000-0000D0080000}"/>
    <cellStyle name="Normal 9 2 7 2 2 2" xfId="2220" xr:uid="{00000000-0005-0000-0000-0000D1080000}"/>
    <cellStyle name="Normal 9 2 7 2 3" xfId="2221" xr:uid="{00000000-0005-0000-0000-0000D2080000}"/>
    <cellStyle name="Normal 9 2 7 3" xfId="2222" xr:uid="{00000000-0005-0000-0000-0000D3080000}"/>
    <cellStyle name="Normal 9 2 7 3 2" xfId="2223" xr:uid="{00000000-0005-0000-0000-0000D4080000}"/>
    <cellStyle name="Normal 9 2 7 4" xfId="2224" xr:uid="{00000000-0005-0000-0000-0000D5080000}"/>
    <cellStyle name="Normal 9 2 8" xfId="2225" xr:uid="{00000000-0005-0000-0000-0000D6080000}"/>
    <cellStyle name="Normal 9 2 8 2" xfId="2226" xr:uid="{00000000-0005-0000-0000-0000D7080000}"/>
    <cellStyle name="Normal 9 2 8 2 2" xfId="2227" xr:uid="{00000000-0005-0000-0000-0000D8080000}"/>
    <cellStyle name="Normal 9 2 8 3" xfId="2228" xr:uid="{00000000-0005-0000-0000-0000D9080000}"/>
    <cellStyle name="Normal 9 2 9" xfId="2229" xr:uid="{00000000-0005-0000-0000-0000DA080000}"/>
    <cellStyle name="Normal 9 2 9 2" xfId="2230" xr:uid="{00000000-0005-0000-0000-0000DB080000}"/>
    <cellStyle name="Normal 9 3" xfId="2231" xr:uid="{00000000-0005-0000-0000-0000DC080000}"/>
    <cellStyle name="Normal 9 3 2" xfId="2232" xr:uid="{00000000-0005-0000-0000-0000DD080000}"/>
    <cellStyle name="Normal 9 3 2 2" xfId="2233" xr:uid="{00000000-0005-0000-0000-0000DE080000}"/>
    <cellStyle name="Normal 9 3 2 2 2" xfId="2234" xr:uid="{00000000-0005-0000-0000-0000DF080000}"/>
    <cellStyle name="Normal 9 3 2 2 2 2" xfId="2235" xr:uid="{00000000-0005-0000-0000-0000E0080000}"/>
    <cellStyle name="Normal 9 3 2 2 3" xfId="2236" xr:uid="{00000000-0005-0000-0000-0000E1080000}"/>
    <cellStyle name="Normal 9 3 2 3" xfId="2237" xr:uid="{00000000-0005-0000-0000-0000E2080000}"/>
    <cellStyle name="Normal 9 3 2 3 2" xfId="2238" xr:uid="{00000000-0005-0000-0000-0000E3080000}"/>
    <cellStyle name="Normal 9 3 2 4" xfId="2239" xr:uid="{00000000-0005-0000-0000-0000E4080000}"/>
    <cellStyle name="Normal 9 3 3" xfId="2240" xr:uid="{00000000-0005-0000-0000-0000E5080000}"/>
    <cellStyle name="Normal 9 3 3 2" xfId="2241" xr:uid="{00000000-0005-0000-0000-0000E6080000}"/>
    <cellStyle name="Normal 9 3 3 2 2" xfId="2242" xr:uid="{00000000-0005-0000-0000-0000E7080000}"/>
    <cellStyle name="Normal 9 3 3 3" xfId="2243" xr:uid="{00000000-0005-0000-0000-0000E8080000}"/>
    <cellStyle name="Normal 9 3 4" xfId="2244" xr:uid="{00000000-0005-0000-0000-0000E9080000}"/>
    <cellStyle name="Normal 9 3 4 2" xfId="2245" xr:uid="{00000000-0005-0000-0000-0000EA080000}"/>
    <cellStyle name="Normal 9 3 5" xfId="2246" xr:uid="{00000000-0005-0000-0000-0000EB080000}"/>
    <cellStyle name="Normal 9 4" xfId="2247" xr:uid="{00000000-0005-0000-0000-0000EC080000}"/>
    <cellStyle name="Normal 9 4 2" xfId="2248" xr:uid="{00000000-0005-0000-0000-0000ED080000}"/>
    <cellStyle name="Normal 9 4 2 2" xfId="2249" xr:uid="{00000000-0005-0000-0000-0000EE080000}"/>
    <cellStyle name="Normal 9 4 2 2 2" xfId="2250" xr:uid="{00000000-0005-0000-0000-0000EF080000}"/>
    <cellStyle name="Normal 9 4 2 2 2 2" xfId="2251" xr:uid="{00000000-0005-0000-0000-0000F0080000}"/>
    <cellStyle name="Normal 9 4 2 2 3" xfId="2252" xr:uid="{00000000-0005-0000-0000-0000F1080000}"/>
    <cellStyle name="Normal 9 4 2 3" xfId="2253" xr:uid="{00000000-0005-0000-0000-0000F2080000}"/>
    <cellStyle name="Normal 9 4 2 3 2" xfId="2254" xr:uid="{00000000-0005-0000-0000-0000F3080000}"/>
    <cellStyle name="Normal 9 4 2 4" xfId="2255" xr:uid="{00000000-0005-0000-0000-0000F4080000}"/>
    <cellStyle name="Normal 9 4 3" xfId="2256" xr:uid="{00000000-0005-0000-0000-0000F5080000}"/>
    <cellStyle name="Normal 9 4 3 2" xfId="2257" xr:uid="{00000000-0005-0000-0000-0000F6080000}"/>
    <cellStyle name="Normal 9 4 3 2 2" xfId="2258" xr:uid="{00000000-0005-0000-0000-0000F7080000}"/>
    <cellStyle name="Normal 9 4 3 3" xfId="2259" xr:uid="{00000000-0005-0000-0000-0000F8080000}"/>
    <cellStyle name="Normal 9 4 4" xfId="2260" xr:uid="{00000000-0005-0000-0000-0000F9080000}"/>
    <cellStyle name="Normal 9 4 4 2" xfId="2261" xr:uid="{00000000-0005-0000-0000-0000FA080000}"/>
    <cellStyle name="Normal 9 4 5" xfId="2262" xr:uid="{00000000-0005-0000-0000-0000FB080000}"/>
    <cellStyle name="Normal 9 5" xfId="2263" xr:uid="{00000000-0005-0000-0000-0000FC080000}"/>
    <cellStyle name="Normal 9 5 2" xfId="2264" xr:uid="{00000000-0005-0000-0000-0000FD080000}"/>
    <cellStyle name="Normal 9 5 2 2" xfId="2265" xr:uid="{00000000-0005-0000-0000-0000FE080000}"/>
    <cellStyle name="Normal 9 5 2 2 2" xfId="2266" xr:uid="{00000000-0005-0000-0000-0000FF080000}"/>
    <cellStyle name="Normal 9 5 2 2 2 2" xfId="2267" xr:uid="{00000000-0005-0000-0000-000000090000}"/>
    <cellStyle name="Normal 9 5 2 2 3" xfId="2268" xr:uid="{00000000-0005-0000-0000-000001090000}"/>
    <cellStyle name="Normal 9 5 2 3" xfId="2269" xr:uid="{00000000-0005-0000-0000-000002090000}"/>
    <cellStyle name="Normal 9 5 2 3 2" xfId="2270" xr:uid="{00000000-0005-0000-0000-000003090000}"/>
    <cellStyle name="Normal 9 5 2 4" xfId="2271" xr:uid="{00000000-0005-0000-0000-000004090000}"/>
    <cellStyle name="Normal 9 5 3" xfId="2272" xr:uid="{00000000-0005-0000-0000-000005090000}"/>
    <cellStyle name="Normal 9 5 3 2" xfId="2273" xr:uid="{00000000-0005-0000-0000-000006090000}"/>
    <cellStyle name="Normal 9 5 3 2 2" xfId="2274" xr:uid="{00000000-0005-0000-0000-000007090000}"/>
    <cellStyle name="Normal 9 5 3 3" xfId="2275" xr:uid="{00000000-0005-0000-0000-000008090000}"/>
    <cellStyle name="Normal 9 5 4" xfId="2276" xr:uid="{00000000-0005-0000-0000-000009090000}"/>
    <cellStyle name="Normal 9 5 4 2" xfId="2277" xr:uid="{00000000-0005-0000-0000-00000A090000}"/>
    <cellStyle name="Normal 9 5 5" xfId="2278" xr:uid="{00000000-0005-0000-0000-00000B090000}"/>
    <cellStyle name="Normal 9 6" xfId="2279" xr:uid="{00000000-0005-0000-0000-00000C090000}"/>
    <cellStyle name="Normal 9 6 2" xfId="2280" xr:uid="{00000000-0005-0000-0000-00000D090000}"/>
    <cellStyle name="Normal 9 6 2 2" xfId="2281" xr:uid="{00000000-0005-0000-0000-00000E090000}"/>
    <cellStyle name="Normal 9 6 2 2 2" xfId="2282" xr:uid="{00000000-0005-0000-0000-00000F090000}"/>
    <cellStyle name="Normal 9 6 2 2 2 2" xfId="2283" xr:uid="{00000000-0005-0000-0000-000010090000}"/>
    <cellStyle name="Normal 9 6 2 2 3" xfId="2284" xr:uid="{00000000-0005-0000-0000-000011090000}"/>
    <cellStyle name="Normal 9 6 2 3" xfId="2285" xr:uid="{00000000-0005-0000-0000-000012090000}"/>
    <cellStyle name="Normal 9 6 2 3 2" xfId="2286" xr:uid="{00000000-0005-0000-0000-000013090000}"/>
    <cellStyle name="Normal 9 6 2 4" xfId="2287" xr:uid="{00000000-0005-0000-0000-000014090000}"/>
    <cellStyle name="Normal 9 6 3" xfId="2288" xr:uid="{00000000-0005-0000-0000-000015090000}"/>
    <cellStyle name="Normal 9 6 3 2" xfId="2289" xr:uid="{00000000-0005-0000-0000-000016090000}"/>
    <cellStyle name="Normal 9 6 3 2 2" xfId="2290" xr:uid="{00000000-0005-0000-0000-000017090000}"/>
    <cellStyle name="Normal 9 6 3 3" xfId="2291" xr:uid="{00000000-0005-0000-0000-000018090000}"/>
    <cellStyle name="Normal 9 6 4" xfId="2292" xr:uid="{00000000-0005-0000-0000-000019090000}"/>
    <cellStyle name="Normal 9 6 4 2" xfId="2293" xr:uid="{00000000-0005-0000-0000-00001A090000}"/>
    <cellStyle name="Normal 9 6 5" xfId="2294" xr:uid="{00000000-0005-0000-0000-00001B090000}"/>
    <cellStyle name="Normal 9 7" xfId="2295" xr:uid="{00000000-0005-0000-0000-00001C090000}"/>
    <cellStyle name="Normal 9 7 2" xfId="2296" xr:uid="{00000000-0005-0000-0000-00001D090000}"/>
    <cellStyle name="Normal 9 7 2 2" xfId="2297" xr:uid="{00000000-0005-0000-0000-00001E090000}"/>
    <cellStyle name="Normal 9 7 2 2 2" xfId="2298" xr:uid="{00000000-0005-0000-0000-00001F090000}"/>
    <cellStyle name="Normal 9 7 2 2 2 2" xfId="2299" xr:uid="{00000000-0005-0000-0000-000020090000}"/>
    <cellStyle name="Normal 9 7 2 2 3" xfId="2300" xr:uid="{00000000-0005-0000-0000-000021090000}"/>
    <cellStyle name="Normal 9 7 2 3" xfId="2301" xr:uid="{00000000-0005-0000-0000-000022090000}"/>
    <cellStyle name="Normal 9 7 2 3 2" xfId="2302" xr:uid="{00000000-0005-0000-0000-000023090000}"/>
    <cellStyle name="Normal 9 7 2 4" xfId="2303" xr:uid="{00000000-0005-0000-0000-000024090000}"/>
    <cellStyle name="Normal 9 7 3" xfId="2304" xr:uid="{00000000-0005-0000-0000-000025090000}"/>
    <cellStyle name="Normal 9 7 3 2" xfId="2305" xr:uid="{00000000-0005-0000-0000-000026090000}"/>
    <cellStyle name="Normal 9 7 3 2 2" xfId="2306" xr:uid="{00000000-0005-0000-0000-000027090000}"/>
    <cellStyle name="Normal 9 7 3 3" xfId="2307" xr:uid="{00000000-0005-0000-0000-000028090000}"/>
    <cellStyle name="Normal 9 7 4" xfId="2308" xr:uid="{00000000-0005-0000-0000-000029090000}"/>
    <cellStyle name="Normal 9 7 4 2" xfId="2309" xr:uid="{00000000-0005-0000-0000-00002A090000}"/>
    <cellStyle name="Normal 9 7 5" xfId="2310" xr:uid="{00000000-0005-0000-0000-00002B090000}"/>
    <cellStyle name="Normal 9 8" xfId="2311" xr:uid="{00000000-0005-0000-0000-00002C090000}"/>
    <cellStyle name="Normal 9 8 2" xfId="2312" xr:uid="{00000000-0005-0000-0000-00002D090000}"/>
    <cellStyle name="Normal 9 8 2 2" xfId="2313" xr:uid="{00000000-0005-0000-0000-00002E090000}"/>
    <cellStyle name="Normal 9 8 2 2 2" xfId="2314" xr:uid="{00000000-0005-0000-0000-00002F090000}"/>
    <cellStyle name="Normal 9 8 2 2 2 2" xfId="2315" xr:uid="{00000000-0005-0000-0000-000030090000}"/>
    <cellStyle name="Normal 9 8 2 2 3" xfId="2316" xr:uid="{00000000-0005-0000-0000-000031090000}"/>
    <cellStyle name="Normal 9 8 2 3" xfId="2317" xr:uid="{00000000-0005-0000-0000-000032090000}"/>
    <cellStyle name="Normal 9 8 2 3 2" xfId="2318" xr:uid="{00000000-0005-0000-0000-000033090000}"/>
    <cellStyle name="Normal 9 8 2 4" xfId="2319" xr:uid="{00000000-0005-0000-0000-000034090000}"/>
    <cellStyle name="Normal 9 8 3" xfId="2320" xr:uid="{00000000-0005-0000-0000-000035090000}"/>
    <cellStyle name="Normal 9 8 3 2" xfId="2321" xr:uid="{00000000-0005-0000-0000-000036090000}"/>
    <cellStyle name="Normal 9 8 3 2 2" xfId="2322" xr:uid="{00000000-0005-0000-0000-000037090000}"/>
    <cellStyle name="Normal 9 8 3 3" xfId="2323" xr:uid="{00000000-0005-0000-0000-000038090000}"/>
    <cellStyle name="Normal 9 8 4" xfId="2324" xr:uid="{00000000-0005-0000-0000-000039090000}"/>
    <cellStyle name="Normal 9 8 4 2" xfId="2325" xr:uid="{00000000-0005-0000-0000-00003A090000}"/>
    <cellStyle name="Normal 9 8 5" xfId="2326" xr:uid="{00000000-0005-0000-0000-00003B090000}"/>
    <cellStyle name="Normal 9 9" xfId="2327" xr:uid="{00000000-0005-0000-0000-00003C090000}"/>
    <cellStyle name="Normal 9 9 2" xfId="2328" xr:uid="{00000000-0005-0000-0000-00003D090000}"/>
    <cellStyle name="Normal 9 9 2 2" xfId="2329" xr:uid="{00000000-0005-0000-0000-00003E090000}"/>
    <cellStyle name="Normal 9 9 2 2 2" xfId="2330" xr:uid="{00000000-0005-0000-0000-00003F090000}"/>
    <cellStyle name="Normal 9 9 2 3" xfId="2331" xr:uid="{00000000-0005-0000-0000-000040090000}"/>
    <cellStyle name="Normal 9 9 3" xfId="2332" xr:uid="{00000000-0005-0000-0000-000041090000}"/>
    <cellStyle name="Normal 9 9 3 2" xfId="2333" xr:uid="{00000000-0005-0000-0000-000042090000}"/>
    <cellStyle name="Normal 9 9 4" xfId="2334" xr:uid="{00000000-0005-0000-0000-000043090000}"/>
    <cellStyle name="Nota 2" xfId="2335" xr:uid="{00000000-0005-0000-0000-000044090000}"/>
    <cellStyle name="Nota 2 2" xfId="2606" xr:uid="{00000000-0005-0000-0000-000045090000}"/>
    <cellStyle name="Nota 3" xfId="2336" xr:uid="{00000000-0005-0000-0000-000046090000}"/>
    <cellStyle name="Nota 4" xfId="2337" xr:uid="{00000000-0005-0000-0000-000047090000}"/>
    <cellStyle name="Nota 5" xfId="2338" xr:uid="{00000000-0005-0000-0000-000048090000}"/>
    <cellStyle name="Note" xfId="2607" xr:uid="{00000000-0005-0000-0000-000049090000}"/>
    <cellStyle name="Note 2" xfId="2339" xr:uid="{00000000-0005-0000-0000-00004A090000}"/>
    <cellStyle name="Note 3" xfId="2340" xr:uid="{00000000-0005-0000-0000-00004B090000}"/>
    <cellStyle name="Note 4" xfId="2668" xr:uid="{00000000-0005-0000-0000-00004A090000}"/>
    <cellStyle name="Note 6" xfId="2341" xr:uid="{00000000-0005-0000-0000-00004C090000}"/>
    <cellStyle name="Output" xfId="2342" xr:uid="{00000000-0005-0000-0000-00004D090000}"/>
    <cellStyle name="Output 2" xfId="2343" xr:uid="{00000000-0005-0000-0000-00004E090000}"/>
    <cellStyle name="Porcentagem 2" xfId="2344" xr:uid="{00000000-0005-0000-0000-00004F090000}"/>
    <cellStyle name="Porcentagem 2 2" xfId="2345" xr:uid="{00000000-0005-0000-0000-000050090000}"/>
    <cellStyle name="Porcentagem 2 3" xfId="2623" xr:uid="{00000000-0005-0000-0000-000051090000}"/>
    <cellStyle name="Porcentagem 3" xfId="2346" xr:uid="{00000000-0005-0000-0000-000052090000}"/>
    <cellStyle name="Porcentagem 4" xfId="2347" xr:uid="{00000000-0005-0000-0000-000053090000}"/>
    <cellStyle name="Porcentagem 4 10" xfId="2348" xr:uid="{00000000-0005-0000-0000-000054090000}"/>
    <cellStyle name="Porcentagem 4 2" xfId="2349" xr:uid="{00000000-0005-0000-0000-000055090000}"/>
    <cellStyle name="Porcentagem 4 2 2" xfId="2350" xr:uid="{00000000-0005-0000-0000-000056090000}"/>
    <cellStyle name="Porcentagem 4 2 2 2" xfId="2351" xr:uid="{00000000-0005-0000-0000-000057090000}"/>
    <cellStyle name="Porcentagem 4 2 2 2 2" xfId="2352" xr:uid="{00000000-0005-0000-0000-000058090000}"/>
    <cellStyle name="Porcentagem 4 2 2 2 2 2" xfId="2353" xr:uid="{00000000-0005-0000-0000-000059090000}"/>
    <cellStyle name="Porcentagem 4 2 2 2 3" xfId="2354" xr:uid="{00000000-0005-0000-0000-00005A090000}"/>
    <cellStyle name="Porcentagem 4 2 2 3" xfId="2355" xr:uid="{00000000-0005-0000-0000-00005B090000}"/>
    <cellStyle name="Porcentagem 4 2 2 3 2" xfId="2356" xr:uid="{00000000-0005-0000-0000-00005C090000}"/>
    <cellStyle name="Porcentagem 4 2 2 4" xfId="2357" xr:uid="{00000000-0005-0000-0000-00005D090000}"/>
    <cellStyle name="Porcentagem 4 2 3" xfId="2358" xr:uid="{00000000-0005-0000-0000-00005E090000}"/>
    <cellStyle name="Porcentagem 4 2 3 2" xfId="2359" xr:uid="{00000000-0005-0000-0000-00005F090000}"/>
    <cellStyle name="Porcentagem 4 2 3 2 2" xfId="2360" xr:uid="{00000000-0005-0000-0000-000060090000}"/>
    <cellStyle name="Porcentagem 4 2 3 3" xfId="2361" xr:uid="{00000000-0005-0000-0000-000061090000}"/>
    <cellStyle name="Porcentagem 4 2 4" xfId="2362" xr:uid="{00000000-0005-0000-0000-000062090000}"/>
    <cellStyle name="Porcentagem 4 2 4 2" xfId="2363" xr:uid="{00000000-0005-0000-0000-000063090000}"/>
    <cellStyle name="Porcentagem 4 2 5" xfId="2364" xr:uid="{00000000-0005-0000-0000-000064090000}"/>
    <cellStyle name="Porcentagem 4 3" xfId="2365" xr:uid="{00000000-0005-0000-0000-000065090000}"/>
    <cellStyle name="Porcentagem 4 3 2" xfId="2366" xr:uid="{00000000-0005-0000-0000-000066090000}"/>
    <cellStyle name="Porcentagem 4 3 2 2" xfId="2367" xr:uid="{00000000-0005-0000-0000-000067090000}"/>
    <cellStyle name="Porcentagem 4 3 2 2 2" xfId="2368" xr:uid="{00000000-0005-0000-0000-000068090000}"/>
    <cellStyle name="Porcentagem 4 3 2 2 2 2" xfId="2369" xr:uid="{00000000-0005-0000-0000-000069090000}"/>
    <cellStyle name="Porcentagem 4 3 2 2 3" xfId="2370" xr:uid="{00000000-0005-0000-0000-00006A090000}"/>
    <cellStyle name="Porcentagem 4 3 2 3" xfId="2371" xr:uid="{00000000-0005-0000-0000-00006B090000}"/>
    <cellStyle name="Porcentagem 4 3 2 3 2" xfId="2372" xr:uid="{00000000-0005-0000-0000-00006C090000}"/>
    <cellStyle name="Porcentagem 4 3 2 4" xfId="2373" xr:uid="{00000000-0005-0000-0000-00006D090000}"/>
    <cellStyle name="Porcentagem 4 3 3" xfId="2374" xr:uid="{00000000-0005-0000-0000-00006E090000}"/>
    <cellStyle name="Porcentagem 4 3 3 2" xfId="2375" xr:uid="{00000000-0005-0000-0000-00006F090000}"/>
    <cellStyle name="Porcentagem 4 3 3 2 2" xfId="2376" xr:uid="{00000000-0005-0000-0000-000070090000}"/>
    <cellStyle name="Porcentagem 4 3 3 3" xfId="2377" xr:uid="{00000000-0005-0000-0000-000071090000}"/>
    <cellStyle name="Porcentagem 4 3 4" xfId="2378" xr:uid="{00000000-0005-0000-0000-000072090000}"/>
    <cellStyle name="Porcentagem 4 3 4 2" xfId="2379" xr:uid="{00000000-0005-0000-0000-000073090000}"/>
    <cellStyle name="Porcentagem 4 3 5" xfId="2380" xr:uid="{00000000-0005-0000-0000-000074090000}"/>
    <cellStyle name="Porcentagem 4 4" xfId="2381" xr:uid="{00000000-0005-0000-0000-000075090000}"/>
    <cellStyle name="Porcentagem 4 4 2" xfId="2382" xr:uid="{00000000-0005-0000-0000-000076090000}"/>
    <cellStyle name="Porcentagem 4 4 2 2" xfId="2383" xr:uid="{00000000-0005-0000-0000-000077090000}"/>
    <cellStyle name="Porcentagem 4 4 2 2 2" xfId="2384" xr:uid="{00000000-0005-0000-0000-000078090000}"/>
    <cellStyle name="Porcentagem 4 4 2 2 2 2" xfId="2385" xr:uid="{00000000-0005-0000-0000-000079090000}"/>
    <cellStyle name="Porcentagem 4 4 2 2 3" xfId="2386" xr:uid="{00000000-0005-0000-0000-00007A090000}"/>
    <cellStyle name="Porcentagem 4 4 2 3" xfId="2387" xr:uid="{00000000-0005-0000-0000-00007B090000}"/>
    <cellStyle name="Porcentagem 4 4 2 3 2" xfId="2388" xr:uid="{00000000-0005-0000-0000-00007C090000}"/>
    <cellStyle name="Porcentagem 4 4 2 4" xfId="2389" xr:uid="{00000000-0005-0000-0000-00007D090000}"/>
    <cellStyle name="Porcentagem 4 4 3" xfId="2390" xr:uid="{00000000-0005-0000-0000-00007E090000}"/>
    <cellStyle name="Porcentagem 4 4 3 2" xfId="2391" xr:uid="{00000000-0005-0000-0000-00007F090000}"/>
    <cellStyle name="Porcentagem 4 4 3 2 2" xfId="2392" xr:uid="{00000000-0005-0000-0000-000080090000}"/>
    <cellStyle name="Porcentagem 4 4 3 3" xfId="2393" xr:uid="{00000000-0005-0000-0000-000081090000}"/>
    <cellStyle name="Porcentagem 4 4 4" xfId="2394" xr:uid="{00000000-0005-0000-0000-000082090000}"/>
    <cellStyle name="Porcentagem 4 4 4 2" xfId="2395" xr:uid="{00000000-0005-0000-0000-000083090000}"/>
    <cellStyle name="Porcentagem 4 4 5" xfId="2396" xr:uid="{00000000-0005-0000-0000-000084090000}"/>
    <cellStyle name="Porcentagem 4 5" xfId="2397" xr:uid="{00000000-0005-0000-0000-000085090000}"/>
    <cellStyle name="Porcentagem 4 5 2" xfId="2398" xr:uid="{00000000-0005-0000-0000-000086090000}"/>
    <cellStyle name="Porcentagem 4 5 2 2" xfId="2399" xr:uid="{00000000-0005-0000-0000-000087090000}"/>
    <cellStyle name="Porcentagem 4 5 2 2 2" xfId="2400" xr:uid="{00000000-0005-0000-0000-000088090000}"/>
    <cellStyle name="Porcentagem 4 5 2 2 2 2" xfId="2401" xr:uid="{00000000-0005-0000-0000-000089090000}"/>
    <cellStyle name="Porcentagem 4 5 2 2 3" xfId="2402" xr:uid="{00000000-0005-0000-0000-00008A090000}"/>
    <cellStyle name="Porcentagem 4 5 2 3" xfId="2403" xr:uid="{00000000-0005-0000-0000-00008B090000}"/>
    <cellStyle name="Porcentagem 4 5 2 3 2" xfId="2404" xr:uid="{00000000-0005-0000-0000-00008C090000}"/>
    <cellStyle name="Porcentagem 4 5 2 4" xfId="2405" xr:uid="{00000000-0005-0000-0000-00008D090000}"/>
    <cellStyle name="Porcentagem 4 5 3" xfId="2406" xr:uid="{00000000-0005-0000-0000-00008E090000}"/>
    <cellStyle name="Porcentagem 4 5 3 2" xfId="2407" xr:uid="{00000000-0005-0000-0000-00008F090000}"/>
    <cellStyle name="Porcentagem 4 5 3 2 2" xfId="2408" xr:uid="{00000000-0005-0000-0000-000090090000}"/>
    <cellStyle name="Porcentagem 4 5 3 3" xfId="2409" xr:uid="{00000000-0005-0000-0000-000091090000}"/>
    <cellStyle name="Porcentagem 4 5 4" xfId="2410" xr:uid="{00000000-0005-0000-0000-000092090000}"/>
    <cellStyle name="Porcentagem 4 5 4 2" xfId="2411" xr:uid="{00000000-0005-0000-0000-000093090000}"/>
    <cellStyle name="Porcentagem 4 5 5" xfId="2412" xr:uid="{00000000-0005-0000-0000-000094090000}"/>
    <cellStyle name="Porcentagem 4 6" xfId="2413" xr:uid="{00000000-0005-0000-0000-000095090000}"/>
    <cellStyle name="Porcentagem 4 6 2" xfId="2414" xr:uid="{00000000-0005-0000-0000-000096090000}"/>
    <cellStyle name="Porcentagem 4 6 2 2" xfId="2415" xr:uid="{00000000-0005-0000-0000-000097090000}"/>
    <cellStyle name="Porcentagem 4 6 2 2 2" xfId="2416" xr:uid="{00000000-0005-0000-0000-000098090000}"/>
    <cellStyle name="Porcentagem 4 6 2 2 2 2" xfId="2417" xr:uid="{00000000-0005-0000-0000-000099090000}"/>
    <cellStyle name="Porcentagem 4 6 2 2 3" xfId="2418" xr:uid="{00000000-0005-0000-0000-00009A090000}"/>
    <cellStyle name="Porcentagem 4 6 2 3" xfId="2419" xr:uid="{00000000-0005-0000-0000-00009B090000}"/>
    <cellStyle name="Porcentagem 4 6 2 3 2" xfId="2420" xr:uid="{00000000-0005-0000-0000-00009C090000}"/>
    <cellStyle name="Porcentagem 4 6 2 4" xfId="2421" xr:uid="{00000000-0005-0000-0000-00009D090000}"/>
    <cellStyle name="Porcentagem 4 6 3" xfId="2422" xr:uid="{00000000-0005-0000-0000-00009E090000}"/>
    <cellStyle name="Porcentagem 4 6 3 2" xfId="2423" xr:uid="{00000000-0005-0000-0000-00009F090000}"/>
    <cellStyle name="Porcentagem 4 6 3 2 2" xfId="2424" xr:uid="{00000000-0005-0000-0000-0000A0090000}"/>
    <cellStyle name="Porcentagem 4 6 3 3" xfId="2425" xr:uid="{00000000-0005-0000-0000-0000A1090000}"/>
    <cellStyle name="Porcentagem 4 6 4" xfId="2426" xr:uid="{00000000-0005-0000-0000-0000A2090000}"/>
    <cellStyle name="Porcentagem 4 6 4 2" xfId="2427" xr:uid="{00000000-0005-0000-0000-0000A3090000}"/>
    <cellStyle name="Porcentagem 4 6 5" xfId="2428" xr:uid="{00000000-0005-0000-0000-0000A4090000}"/>
    <cellStyle name="Porcentagem 4 7" xfId="2429" xr:uid="{00000000-0005-0000-0000-0000A5090000}"/>
    <cellStyle name="Porcentagem 4 7 2" xfId="2430" xr:uid="{00000000-0005-0000-0000-0000A6090000}"/>
    <cellStyle name="Porcentagem 4 7 2 2" xfId="2431" xr:uid="{00000000-0005-0000-0000-0000A7090000}"/>
    <cellStyle name="Porcentagem 4 7 2 2 2" xfId="2432" xr:uid="{00000000-0005-0000-0000-0000A8090000}"/>
    <cellStyle name="Porcentagem 4 7 2 3" xfId="2433" xr:uid="{00000000-0005-0000-0000-0000A9090000}"/>
    <cellStyle name="Porcentagem 4 7 3" xfId="2434" xr:uid="{00000000-0005-0000-0000-0000AA090000}"/>
    <cellStyle name="Porcentagem 4 7 3 2" xfId="2435" xr:uid="{00000000-0005-0000-0000-0000AB090000}"/>
    <cellStyle name="Porcentagem 4 7 4" xfId="2436" xr:uid="{00000000-0005-0000-0000-0000AC090000}"/>
    <cellStyle name="Porcentagem 4 8" xfId="2437" xr:uid="{00000000-0005-0000-0000-0000AD090000}"/>
    <cellStyle name="Porcentagem 4 8 2" xfId="2438" xr:uid="{00000000-0005-0000-0000-0000AE090000}"/>
    <cellStyle name="Porcentagem 4 8 2 2" xfId="2439" xr:uid="{00000000-0005-0000-0000-0000AF090000}"/>
    <cellStyle name="Porcentagem 4 8 3" xfId="2440" xr:uid="{00000000-0005-0000-0000-0000B0090000}"/>
    <cellStyle name="Porcentagem 4 9" xfId="2441" xr:uid="{00000000-0005-0000-0000-0000B1090000}"/>
    <cellStyle name="Porcentagem 4 9 2" xfId="2442" xr:uid="{00000000-0005-0000-0000-0000B2090000}"/>
    <cellStyle name="Porcentagem 5" xfId="2443" xr:uid="{00000000-0005-0000-0000-0000B3090000}"/>
    <cellStyle name="Porcentagem 5 2" xfId="2444" xr:uid="{00000000-0005-0000-0000-0000B4090000}"/>
    <cellStyle name="Porcentagem 5 2 2" xfId="2445" xr:uid="{00000000-0005-0000-0000-0000B5090000}"/>
    <cellStyle name="Porcentagem 5 2 2 2" xfId="2446" xr:uid="{00000000-0005-0000-0000-0000B6090000}"/>
    <cellStyle name="Porcentagem 5 2 2 2 2" xfId="2447" xr:uid="{00000000-0005-0000-0000-0000B7090000}"/>
    <cellStyle name="Porcentagem 5 2 2 2 2 2" xfId="2448" xr:uid="{00000000-0005-0000-0000-0000B8090000}"/>
    <cellStyle name="Porcentagem 5 2 2 2 3" xfId="2449" xr:uid="{00000000-0005-0000-0000-0000B9090000}"/>
    <cellStyle name="Porcentagem 5 2 2 3" xfId="2450" xr:uid="{00000000-0005-0000-0000-0000BA090000}"/>
    <cellStyle name="Porcentagem 5 2 2 3 2" xfId="2451" xr:uid="{00000000-0005-0000-0000-0000BB090000}"/>
    <cellStyle name="Porcentagem 5 2 2 4" xfId="2452" xr:uid="{00000000-0005-0000-0000-0000BC090000}"/>
    <cellStyle name="Porcentagem 5 2 3" xfId="2453" xr:uid="{00000000-0005-0000-0000-0000BD090000}"/>
    <cellStyle name="Porcentagem 5 2 3 2" xfId="2454" xr:uid="{00000000-0005-0000-0000-0000BE090000}"/>
    <cellStyle name="Porcentagem 5 2 3 2 2" xfId="2455" xr:uid="{00000000-0005-0000-0000-0000BF090000}"/>
    <cellStyle name="Porcentagem 5 2 3 3" xfId="2456" xr:uid="{00000000-0005-0000-0000-0000C0090000}"/>
    <cellStyle name="Porcentagem 5 2 4" xfId="2457" xr:uid="{00000000-0005-0000-0000-0000C1090000}"/>
    <cellStyle name="Porcentagem 5 2 4 2" xfId="2458" xr:uid="{00000000-0005-0000-0000-0000C2090000}"/>
    <cellStyle name="Porcentagem 5 2 5" xfId="2459" xr:uid="{00000000-0005-0000-0000-0000C3090000}"/>
    <cellStyle name="Porcentagem 5 3" xfId="2460" xr:uid="{00000000-0005-0000-0000-0000C4090000}"/>
    <cellStyle name="Porcentagem 5 3 2" xfId="2461" xr:uid="{00000000-0005-0000-0000-0000C5090000}"/>
    <cellStyle name="Porcentagem 5 3 2 2" xfId="2462" xr:uid="{00000000-0005-0000-0000-0000C6090000}"/>
    <cellStyle name="Porcentagem 5 3 2 2 2" xfId="2463" xr:uid="{00000000-0005-0000-0000-0000C7090000}"/>
    <cellStyle name="Porcentagem 5 3 2 2 2 2" xfId="2464" xr:uid="{00000000-0005-0000-0000-0000C8090000}"/>
    <cellStyle name="Porcentagem 5 3 2 2 3" xfId="2465" xr:uid="{00000000-0005-0000-0000-0000C9090000}"/>
    <cellStyle name="Porcentagem 5 3 2 3" xfId="2466" xr:uid="{00000000-0005-0000-0000-0000CA090000}"/>
    <cellStyle name="Porcentagem 5 3 2 3 2" xfId="2467" xr:uid="{00000000-0005-0000-0000-0000CB090000}"/>
    <cellStyle name="Porcentagem 5 3 2 4" xfId="2468" xr:uid="{00000000-0005-0000-0000-0000CC090000}"/>
    <cellStyle name="Porcentagem 5 3 3" xfId="2469" xr:uid="{00000000-0005-0000-0000-0000CD090000}"/>
    <cellStyle name="Porcentagem 5 3 3 2" xfId="2470" xr:uid="{00000000-0005-0000-0000-0000CE090000}"/>
    <cellStyle name="Porcentagem 5 3 3 2 2" xfId="2471" xr:uid="{00000000-0005-0000-0000-0000CF090000}"/>
    <cellStyle name="Porcentagem 5 3 3 3" xfId="2472" xr:uid="{00000000-0005-0000-0000-0000D0090000}"/>
    <cellStyle name="Porcentagem 5 3 4" xfId="2473" xr:uid="{00000000-0005-0000-0000-0000D1090000}"/>
    <cellStyle name="Porcentagem 5 3 4 2" xfId="2474" xr:uid="{00000000-0005-0000-0000-0000D2090000}"/>
    <cellStyle name="Porcentagem 5 3 5" xfId="2475" xr:uid="{00000000-0005-0000-0000-0000D3090000}"/>
    <cellStyle name="Porcentagem 5 4" xfId="2476" xr:uid="{00000000-0005-0000-0000-0000D4090000}"/>
    <cellStyle name="Porcentagem 5 4 2" xfId="2477" xr:uid="{00000000-0005-0000-0000-0000D5090000}"/>
    <cellStyle name="Porcentagem 5 4 2 2" xfId="2478" xr:uid="{00000000-0005-0000-0000-0000D6090000}"/>
    <cellStyle name="Porcentagem 5 4 2 2 2" xfId="2479" xr:uid="{00000000-0005-0000-0000-0000D7090000}"/>
    <cellStyle name="Porcentagem 5 4 2 3" xfId="2480" xr:uid="{00000000-0005-0000-0000-0000D8090000}"/>
    <cellStyle name="Porcentagem 5 4 3" xfId="2481" xr:uid="{00000000-0005-0000-0000-0000D9090000}"/>
    <cellStyle name="Porcentagem 5 4 3 2" xfId="2482" xr:uid="{00000000-0005-0000-0000-0000DA090000}"/>
    <cellStyle name="Porcentagem 5 4 4" xfId="2483" xr:uid="{00000000-0005-0000-0000-0000DB090000}"/>
    <cellStyle name="Porcentagem 5 5" xfId="2484" xr:uid="{00000000-0005-0000-0000-0000DC090000}"/>
    <cellStyle name="Porcentagem 5 5 2" xfId="2485" xr:uid="{00000000-0005-0000-0000-0000DD090000}"/>
    <cellStyle name="Porcentagem 5 5 2 2" xfId="2486" xr:uid="{00000000-0005-0000-0000-0000DE090000}"/>
    <cellStyle name="Porcentagem 5 5 3" xfId="2487" xr:uid="{00000000-0005-0000-0000-0000DF090000}"/>
    <cellStyle name="Porcentagem 5 6" xfId="2488" xr:uid="{00000000-0005-0000-0000-0000E0090000}"/>
    <cellStyle name="Porcentagem 5 6 2" xfId="2489" xr:uid="{00000000-0005-0000-0000-0000E1090000}"/>
    <cellStyle name="Porcentagem 5 7" xfId="2490" xr:uid="{00000000-0005-0000-0000-0000E2090000}"/>
    <cellStyle name="Porcentagem 6" xfId="2491" xr:uid="{00000000-0005-0000-0000-0000E3090000}"/>
    <cellStyle name="Porcentagem 6 2" xfId="2492" xr:uid="{00000000-0005-0000-0000-0000E4090000}"/>
    <cellStyle name="Porcentagem 6 2 2" xfId="2493" xr:uid="{00000000-0005-0000-0000-0000E5090000}"/>
    <cellStyle name="Porcentagem 6 3" xfId="2494" xr:uid="{00000000-0005-0000-0000-0000E6090000}"/>
    <cellStyle name="Porcentagem 7" xfId="2495" xr:uid="{00000000-0005-0000-0000-0000E7090000}"/>
    <cellStyle name="Porcentagem 7 2" xfId="2496" xr:uid="{00000000-0005-0000-0000-0000E8090000}"/>
    <cellStyle name="Saída 2" xfId="2497" xr:uid="{00000000-0005-0000-0000-0000E9090000}"/>
    <cellStyle name="Saída 3" xfId="2498" xr:uid="{00000000-0005-0000-0000-0000EA090000}"/>
    <cellStyle name="Saída 4" xfId="2499" xr:uid="{00000000-0005-0000-0000-0000EB090000}"/>
    <cellStyle name="Separador de milhares 10" xfId="2500" xr:uid="{00000000-0005-0000-0000-0000ED090000}"/>
    <cellStyle name="Separador de milhares 11" xfId="2501" xr:uid="{00000000-0005-0000-0000-0000EE090000}"/>
    <cellStyle name="Separador de milhares 12" xfId="2502" xr:uid="{00000000-0005-0000-0000-0000EF090000}"/>
    <cellStyle name="Separador de milhares 13" xfId="2503" xr:uid="{00000000-0005-0000-0000-0000F0090000}"/>
    <cellStyle name="Separador de milhares 14" xfId="2504" xr:uid="{00000000-0005-0000-0000-0000F1090000}"/>
    <cellStyle name="Separador de milhares 15" xfId="2505" xr:uid="{00000000-0005-0000-0000-0000F2090000}"/>
    <cellStyle name="Separador de milhares 16" xfId="2506" xr:uid="{00000000-0005-0000-0000-0000F3090000}"/>
    <cellStyle name="Separador de milhares 17" xfId="2507" xr:uid="{00000000-0005-0000-0000-0000F4090000}"/>
    <cellStyle name="Separador de milhares 18" xfId="2508" xr:uid="{00000000-0005-0000-0000-0000F5090000}"/>
    <cellStyle name="Separador de milhares 19" xfId="2509" xr:uid="{00000000-0005-0000-0000-0000F6090000}"/>
    <cellStyle name="Separador de milhares 2" xfId="2510" xr:uid="{00000000-0005-0000-0000-0000F7090000}"/>
    <cellStyle name="Separador de milhares 2 2" xfId="2511" xr:uid="{00000000-0005-0000-0000-0000F8090000}"/>
    <cellStyle name="Separador de milhares 20" xfId="2512" xr:uid="{00000000-0005-0000-0000-0000F9090000}"/>
    <cellStyle name="Separador de milhares 21" xfId="2513" xr:uid="{00000000-0005-0000-0000-0000FA090000}"/>
    <cellStyle name="Separador de milhares 22" xfId="2514" xr:uid="{00000000-0005-0000-0000-0000FB090000}"/>
    <cellStyle name="Separador de milhares 23" xfId="2515" xr:uid="{00000000-0005-0000-0000-0000FC090000}"/>
    <cellStyle name="Separador de milhares 24" xfId="2516" xr:uid="{00000000-0005-0000-0000-0000FD090000}"/>
    <cellStyle name="Separador de milhares 25" xfId="2517" xr:uid="{00000000-0005-0000-0000-0000FE090000}"/>
    <cellStyle name="Separador de milhares 26" xfId="2518" xr:uid="{00000000-0005-0000-0000-0000FF090000}"/>
    <cellStyle name="Separador de milhares 27" xfId="2519" xr:uid="{00000000-0005-0000-0000-0000000A0000}"/>
    <cellStyle name="Separador de milhares 28" xfId="2520" xr:uid="{00000000-0005-0000-0000-0000010A0000}"/>
    <cellStyle name="Separador de milhares 29" xfId="2521" xr:uid="{00000000-0005-0000-0000-0000020A0000}"/>
    <cellStyle name="Separador de milhares 3" xfId="2522" xr:uid="{00000000-0005-0000-0000-0000030A0000}"/>
    <cellStyle name="Separador de milhares 30" xfId="2523" xr:uid="{00000000-0005-0000-0000-0000040A0000}"/>
    <cellStyle name="Separador de milhares 31" xfId="2524" xr:uid="{00000000-0005-0000-0000-0000050A0000}"/>
    <cellStyle name="Separador de milhares 32" xfId="2525" xr:uid="{00000000-0005-0000-0000-0000060A0000}"/>
    <cellStyle name="Separador de milhares 33" xfId="2526" xr:uid="{00000000-0005-0000-0000-0000070A0000}"/>
    <cellStyle name="Separador de milhares 34" xfId="2527" xr:uid="{00000000-0005-0000-0000-0000080A0000}"/>
    <cellStyle name="Separador de milhares 35" xfId="2528" xr:uid="{00000000-0005-0000-0000-0000090A0000}"/>
    <cellStyle name="Separador de milhares 36" xfId="2529" xr:uid="{00000000-0005-0000-0000-00000A0A0000}"/>
    <cellStyle name="Separador de milhares 37" xfId="2530" xr:uid="{00000000-0005-0000-0000-00000B0A0000}"/>
    <cellStyle name="Separador de milhares 38" xfId="2531" xr:uid="{00000000-0005-0000-0000-00000C0A0000}"/>
    <cellStyle name="Separador de milhares 39" xfId="2532" xr:uid="{00000000-0005-0000-0000-00000D0A0000}"/>
    <cellStyle name="Separador de milhares 4" xfId="2533" xr:uid="{00000000-0005-0000-0000-00000E0A0000}"/>
    <cellStyle name="Separador de milhares 4 2" xfId="2534" xr:uid="{00000000-0005-0000-0000-00000F0A0000}"/>
    <cellStyle name="Separador de milhares 4 2 10" xfId="2535" xr:uid="{00000000-0005-0000-0000-0000100A0000}"/>
    <cellStyle name="Separador de milhares 4 2 11" xfId="2536" xr:uid="{00000000-0005-0000-0000-0000110A0000}"/>
    <cellStyle name="Separador de milhares 4 2 2" xfId="2537" xr:uid="{00000000-0005-0000-0000-0000120A0000}"/>
    <cellStyle name="Separador de milhares 4 2 3" xfId="2538" xr:uid="{00000000-0005-0000-0000-0000130A0000}"/>
    <cellStyle name="Separador de milhares 4 2 4" xfId="2539" xr:uid="{00000000-0005-0000-0000-0000140A0000}"/>
    <cellStyle name="Separador de milhares 4 2 5" xfId="2540" xr:uid="{00000000-0005-0000-0000-0000150A0000}"/>
    <cellStyle name="Separador de milhares 4 2 6" xfId="2541" xr:uid="{00000000-0005-0000-0000-0000160A0000}"/>
    <cellStyle name="Separador de milhares 4 2 7" xfId="2542" xr:uid="{00000000-0005-0000-0000-0000170A0000}"/>
    <cellStyle name="Separador de milhares 4 2 8" xfId="2543" xr:uid="{00000000-0005-0000-0000-0000180A0000}"/>
    <cellStyle name="Separador de milhares 4 2 9" xfId="2544" xr:uid="{00000000-0005-0000-0000-0000190A0000}"/>
    <cellStyle name="Separador de milhares 40" xfId="2545" xr:uid="{00000000-0005-0000-0000-00001A0A0000}"/>
    <cellStyle name="Separador de milhares 40 2" xfId="2546" xr:uid="{00000000-0005-0000-0000-00001B0A0000}"/>
    <cellStyle name="Separador de milhares 41" xfId="2547" xr:uid="{00000000-0005-0000-0000-00001C0A0000}"/>
    <cellStyle name="Separador de milhares 41 2" xfId="2548" xr:uid="{00000000-0005-0000-0000-00001D0A0000}"/>
    <cellStyle name="Separador de milhares 5" xfId="2549" xr:uid="{00000000-0005-0000-0000-00001E0A0000}"/>
    <cellStyle name="Separador de milhares 5 2" xfId="2550" xr:uid="{00000000-0005-0000-0000-00001F0A0000}"/>
    <cellStyle name="Separador de milhares 5 2 2" xfId="2551" xr:uid="{00000000-0005-0000-0000-0000200A0000}"/>
    <cellStyle name="Separador de milhares 5 2 2 2" xfId="2552" xr:uid="{00000000-0005-0000-0000-0000210A0000}"/>
    <cellStyle name="Separador de milhares 5 2 2 3" xfId="2553" xr:uid="{00000000-0005-0000-0000-0000220A0000}"/>
    <cellStyle name="Separador de milhares 5 2 2 4" xfId="2554" xr:uid="{00000000-0005-0000-0000-0000230A0000}"/>
    <cellStyle name="Separador de milhares 5 2 3" xfId="2555" xr:uid="{00000000-0005-0000-0000-0000240A0000}"/>
    <cellStyle name="Separador de milhares 5 2 4" xfId="2556" xr:uid="{00000000-0005-0000-0000-0000250A0000}"/>
    <cellStyle name="Separador de milhares 5 2 5" xfId="2557" xr:uid="{00000000-0005-0000-0000-0000260A0000}"/>
    <cellStyle name="Separador de milhares 6" xfId="2558" xr:uid="{00000000-0005-0000-0000-0000270A0000}"/>
    <cellStyle name="Separador de milhares 7" xfId="2559" xr:uid="{00000000-0005-0000-0000-0000280A0000}"/>
    <cellStyle name="Separador de milhares 8" xfId="2560" xr:uid="{00000000-0005-0000-0000-0000290A0000}"/>
    <cellStyle name="Separador de milhares 9" xfId="2561" xr:uid="{00000000-0005-0000-0000-00002A0A0000}"/>
    <cellStyle name="Texto de Aviso 2" xfId="2562" xr:uid="{00000000-0005-0000-0000-00002B0A0000}"/>
    <cellStyle name="Texto Explicativo 2" xfId="2563" xr:uid="{00000000-0005-0000-0000-00002C0A0000}"/>
    <cellStyle name="Title" xfId="2564" xr:uid="{00000000-0005-0000-0000-00002D0A0000}"/>
    <cellStyle name="Título 1 2" xfId="2567" xr:uid="{00000000-0005-0000-0000-00002E0A0000}"/>
    <cellStyle name="Título 2 2" xfId="2568" xr:uid="{00000000-0005-0000-0000-00002F0A0000}"/>
    <cellStyle name="Título 3 2" xfId="2569" xr:uid="{00000000-0005-0000-0000-0000300A0000}"/>
    <cellStyle name="Título 4 2" xfId="2570" xr:uid="{00000000-0005-0000-0000-0000310A0000}"/>
    <cellStyle name="Título 5" xfId="2571" xr:uid="{00000000-0005-0000-0000-0000320A0000}"/>
    <cellStyle name="Total 2" xfId="2565" xr:uid="{00000000-0005-0000-0000-0000330A0000}"/>
    <cellStyle name="Total 3" xfId="2566" xr:uid="{00000000-0005-0000-0000-0000340A0000}"/>
    <cellStyle name="Vírgula" xfId="1" builtinId="3"/>
    <cellStyle name="Vírgula 2" xfId="2572" xr:uid="{00000000-0005-0000-0000-0000350A0000}"/>
    <cellStyle name="Vírgula 2 2" xfId="2573" xr:uid="{00000000-0005-0000-0000-0000360A0000}"/>
    <cellStyle name="Vírgula 2 2 2" xfId="2608" xr:uid="{00000000-0005-0000-0000-0000370A0000}"/>
    <cellStyle name="Vírgula 2 2 2 2" xfId="2720" xr:uid="{00000000-0005-0000-0000-0000420A0000}"/>
    <cellStyle name="Vírgula 2 2 2 3" xfId="2669" xr:uid="{00000000-0005-0000-0000-0000380A0000}"/>
    <cellStyle name="Vírgula 2 3" xfId="2609" xr:uid="{00000000-0005-0000-0000-0000380A0000}"/>
    <cellStyle name="Vírgula 2 3 2" xfId="2721" xr:uid="{00000000-0005-0000-0000-0000430A0000}"/>
    <cellStyle name="Vírgula 2 3 3" xfId="2670" xr:uid="{00000000-0005-0000-0000-0000390A0000}"/>
    <cellStyle name="Vírgula 3" xfId="2574" xr:uid="{00000000-0005-0000-0000-0000390A0000}"/>
    <cellStyle name="Vírgula 3 2" xfId="2610" xr:uid="{00000000-0005-0000-0000-00003A0A0000}"/>
    <cellStyle name="Vírgula 3 2 2" xfId="2611" xr:uid="{00000000-0005-0000-0000-00003B0A0000}"/>
    <cellStyle name="Vírgula 3 2 2 2" xfId="2723" xr:uid="{00000000-0005-0000-0000-0000460A0000}"/>
    <cellStyle name="Vírgula 3 2 2 3" xfId="2672" xr:uid="{00000000-0005-0000-0000-00003C0A0000}"/>
    <cellStyle name="Vírgula 3 2 3" xfId="2722" xr:uid="{00000000-0005-0000-0000-0000450A0000}"/>
    <cellStyle name="Vírgula 3 2 4" xfId="2671" xr:uid="{00000000-0005-0000-0000-00003B0A0000}"/>
    <cellStyle name="Vírgula 3 3" xfId="2612" xr:uid="{00000000-0005-0000-0000-00003C0A0000}"/>
    <cellStyle name="Vírgula 3 3 2" xfId="2724" xr:uid="{00000000-0005-0000-0000-0000470A0000}"/>
    <cellStyle name="Vírgula 3 3 3" xfId="2673" xr:uid="{00000000-0005-0000-0000-00003D0A0000}"/>
    <cellStyle name="Vírgula 4" xfId="2613" xr:uid="{00000000-0005-0000-0000-00003D0A0000}"/>
    <cellStyle name="Vírgula 4 2" xfId="2614" xr:uid="{00000000-0005-0000-0000-00003E0A0000}"/>
    <cellStyle name="Vírgula 4 2 2" xfId="2726" xr:uid="{00000000-0005-0000-0000-0000490A0000}"/>
    <cellStyle name="Vírgula 4 2 3" xfId="2675" xr:uid="{00000000-0005-0000-0000-00003F0A0000}"/>
    <cellStyle name="Vírgula 4 3" xfId="2725" xr:uid="{00000000-0005-0000-0000-0000480A0000}"/>
    <cellStyle name="Vírgula 4 4" xfId="2674" xr:uid="{00000000-0005-0000-0000-00003E0A0000}"/>
    <cellStyle name="Vírgula 5" xfId="2615" xr:uid="{00000000-0005-0000-0000-00003F0A0000}"/>
    <cellStyle name="Vírgula 5 2" xfId="2727" xr:uid="{00000000-0005-0000-0000-00004A0A0000}"/>
    <cellStyle name="Vírgula 5 3" xfId="2676" xr:uid="{00000000-0005-0000-0000-0000400A0000}"/>
    <cellStyle name="Vírgula 6" xfId="2616" xr:uid="{00000000-0005-0000-0000-0000400A0000}"/>
    <cellStyle name="Vírgula 6 2" xfId="2728" xr:uid="{00000000-0005-0000-0000-00004B0A0000}"/>
    <cellStyle name="Vírgula 6 3" xfId="2677" xr:uid="{00000000-0005-0000-0000-0000410A0000}"/>
    <cellStyle name="Warning Text" xfId="2575" xr:uid="{00000000-0005-0000-0000-0000410A0000}"/>
  </cellStyles>
  <dxfs count="26">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
      <border diagonalUp="0" diagonalDown="0">
        <left style="thin">
          <color auto="1"/>
        </left>
        <right style="thin">
          <color auto="1"/>
        </right>
        <top style="thin">
          <color auto="1"/>
        </top>
        <bottom style="thin">
          <color auto="1"/>
        </bottom>
      </border>
    </dxf>
    <dxf>
      <font>
        <b/>
        <i val="0"/>
      </font>
      <fill>
        <patternFill>
          <bgColor rgb="FFC0C0C0"/>
        </patternFill>
      </fill>
      <border diagonalUp="0" diagonalDown="0">
        <left style="thin">
          <color auto="1"/>
        </left>
        <right style="thin">
          <color auto="1"/>
        </right>
        <top style="thin">
          <color auto="1"/>
        </top>
        <bottom style="thin">
          <color auto="1"/>
        </bottom>
      </border>
    </dxf>
  </dxfs>
  <tableStyles count="0" defaultTableStyle="TableStyleMedium2" defaultPivotStyle="PivotStyleLight16"/>
  <colors>
    <indexedColors>
      <rgbColor rgb="FF000000"/>
      <rgbColor rgb="FFFFFFFF"/>
      <rgbColor rgb="FFFF0000"/>
      <rgbColor rgb="FF00FF00"/>
      <rgbColor rgb="FFEEECE1"/>
      <rgbColor rgb="FFFFFF00"/>
      <rgbColor rgb="FFFF4B6E"/>
      <rgbColor rgb="FF00FFCC"/>
      <rgbColor rgb="FFDDD9C3"/>
      <rgbColor rgb="FF009810"/>
      <rgbColor rgb="FFD7E4BD"/>
      <rgbColor rgb="FF808003"/>
      <rgbColor rgb="FF800080"/>
      <rgbColor rgb="FF0070C0"/>
      <rgbColor rgb="FFC0C0C0"/>
      <rgbColor rgb="FF898989"/>
      <rgbColor rgb="FFB7B3CA"/>
      <rgbColor rgb="FF984807"/>
      <rgbColor rgb="FFFFFFCC"/>
      <rgbColor rgb="FFCCFFFF"/>
      <rgbColor rgb="FFD0D0D0"/>
      <rgbColor rgb="FFFF8080"/>
      <rgbColor rgb="FF0066CC"/>
      <rgbColor rgb="FFCCCCFF"/>
      <rgbColor rgb="FFF2F2F2"/>
      <rgbColor rgb="FFCCC1DA"/>
      <rgbColor rgb="FFFCD5B5"/>
      <rgbColor rgb="FF99FFCC"/>
      <rgbColor rgb="FFB9CDE5"/>
      <rgbColor rgb="FFD9D9D9"/>
      <rgbColor rgb="FF1F497D"/>
      <rgbColor rgb="FFEBF1DE"/>
      <rgbColor rgb="FF00CC66"/>
      <rgbColor rgb="FFDBEEF4"/>
      <rgbColor rgb="FFCCFFCC"/>
      <rgbColor rgb="FFFFFF99"/>
      <rgbColor rgb="FF99CCFF"/>
      <rgbColor rgb="FFFF99CC"/>
      <rgbColor rgb="FFCC99FF"/>
      <rgbColor rgb="FFFFCC99"/>
      <rgbColor rgb="FFB8CCE4"/>
      <rgbColor rgb="FF33CCCC"/>
      <rgbColor rgb="FF92D050"/>
      <rgbColor rgb="FFFFCC00"/>
      <rgbColor rgb="FFFF9900"/>
      <rgbColor rgb="FFFF6600"/>
      <rgbColor rgb="FF2A6099"/>
      <rgbColor rgb="FFC4BD97"/>
      <rgbColor rgb="FF003366"/>
      <rgbColor rgb="FF339966"/>
      <rgbColor rgb="FF111111"/>
      <rgbColor rgb="FFC3D69B"/>
      <rgbColor rgb="FF993300"/>
      <rgbColor rgb="FFC9211E"/>
      <rgbColor rgb="FF333399"/>
      <rgbColor rgb="FF333333"/>
      <rgbColor rgb="00003366"/>
      <rgbColor rgb="00339966"/>
      <rgbColor rgb="00003300"/>
      <rgbColor rgb="00333300"/>
      <rgbColor rgb="00993300"/>
      <rgbColor rgb="00993366"/>
      <rgbColor rgb="00333399"/>
      <rgbColor rgb="00333333"/>
    </indexedColors>
    <mruColors>
      <color rgb="FF00FF00"/>
      <color rgb="FFCCFFCC"/>
      <color rgb="FFCC66FF"/>
      <color rgb="FFCCFFFF"/>
      <color rgb="FFFF99FF"/>
      <color rgb="FFFFFFCC"/>
      <color rgb="FF99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3.xml"/><Relationship Id="rId8" Type="http://schemas.openxmlformats.org/officeDocument/2006/relationships/worksheet" Target="worksheets/sheet8.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14</xdr:col>
      <xdr:colOff>0</xdr:colOff>
      <xdr:row>50</xdr:row>
      <xdr:rowOff>81243</xdr:rowOff>
    </xdr:from>
    <xdr:to>
      <xdr:col>14</xdr:col>
      <xdr:colOff>0</xdr:colOff>
      <xdr:row>51</xdr:row>
      <xdr:rowOff>126067</xdr:rowOff>
    </xdr:to>
    <xdr:sp macro="" textlink="">
      <xdr:nvSpPr>
        <xdr:cNvPr id="2" name="Retângulo 1">
          <a:extLst>
            <a:ext uri="{FF2B5EF4-FFF2-40B4-BE49-F238E27FC236}">
              <a16:creationId xmlns:a16="http://schemas.microsoft.com/office/drawing/2014/main" id="{516870E8-106F-4A69-A4E2-8A63139068DC}"/>
            </a:ext>
          </a:extLst>
        </xdr:cNvPr>
        <xdr:cNvSpPr/>
      </xdr:nvSpPr>
      <xdr:spPr>
        <a:xfrm>
          <a:off x="9401175" y="10587318"/>
          <a:ext cx="0" cy="235324"/>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pt-BR" sz="1200" b="1">
              <a:solidFill>
                <a:sysClr val="windowText" lastClr="000000"/>
              </a:solidFill>
              <a:latin typeface="Times New Roman" panose="02020603050405020304" pitchFamily="18" charset="0"/>
              <a:cs typeface="Times New Roman" panose="02020603050405020304" pitchFamily="18" charset="0"/>
            </a:rPr>
            <a:t>AMARELO</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roesplan/AppData/Roaming/Microsoft/Excel/Users/Proesplan/AppData/Roaming/Microsoft/Excel/CTR/268%20-%20ETA%20Cordeir&#243;polis/Revis&#227;o%20or&#231;amento/268%20-%20Or&#231;amento%20Civil%20e%20hidromec&#226;nico%20-%20Rev7%20-Tania%20-%20Alter%20Ruben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4B9B914\268%20-%20Or&#231;amento%20Civil%20e%20hidromec&#226;nico%20-%20Rev7%20-Tania%20-%20Alter%20Ruben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construcao_civil/ETA%20Capim%20Fino/Produtos%20Proesplan/Produtos%20Finalizados/1.1/464-Or&#231;amento_Primeira%20Etapa_Produto%201.1-Re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Orçamento Resumo"/>
      <sheetName val="OS - Obras Gerais"/>
      <sheetName val="OSE - Distribuição Geral"/>
      <sheetName val="MEE - Distribuição Geral"/>
      <sheetName val="OSE - Poste de Entrada"/>
      <sheetName val="MEE - Poste de Entrada"/>
      <sheetName val="OS - Caixa do Medidor de Vazão"/>
      <sheetName val="ME - Caixa do medidor de Vazão"/>
      <sheetName val="OS - Estrutura de Entrada"/>
      <sheetName val="ME - Estrutura de Entrada"/>
      <sheetName val="OS - Floculadores "/>
      <sheetName val="ME - Floculadores "/>
      <sheetName val="OS - Decantadores"/>
      <sheetName val="ME - Decantadores"/>
      <sheetName val="OS - Filtros"/>
      <sheetName val="ME - Filtros"/>
      <sheetName val="OSE - Módulo de Tratamento"/>
      <sheetName val="MEE - Módulo de Tratamento"/>
      <sheetName val="OS - Reservatório Pulmão"/>
      <sheetName val="OSE - Res. Pulmão"/>
      <sheetName val="ME - Reservatório - Pulmão"/>
      <sheetName val="MEE - Res. Pulmão"/>
      <sheetName val="OS - EE para processo da ETA"/>
      <sheetName val="ME - EE para processo da ETA"/>
      <sheetName val="OS - Casa de Química"/>
      <sheetName val="OSE - Casa de Química ELE"/>
      <sheetName val="ME - Casa de Química"/>
      <sheetName val="MEE - Casa de Química ELE"/>
      <sheetName val="OS - Casa de Cloração"/>
      <sheetName val="OSE - Casa de Cloração ELE"/>
      <sheetName val="ME - Casa de Cloração"/>
      <sheetName val="MEE - Casa de Cloração ELE"/>
      <sheetName val="OS - Reservatório Elevado"/>
      <sheetName val="OSE - RESE Processos"/>
      <sheetName val="ME - Reservatório Elevado"/>
      <sheetName val="MEE - RESE Processos"/>
      <sheetName val="OS - Poço de Manobra"/>
      <sheetName val="OS - Tanque de Equalização"/>
      <sheetName val="ME - Tanque de Equalização"/>
      <sheetName val="OS - EE de Recirculação"/>
      <sheetName val="OSE - EE de Retorno"/>
      <sheetName val="ME - EE de Recirculação"/>
      <sheetName val="MEE - EE de Recirculação"/>
      <sheetName val="OS - EE de Lodo"/>
      <sheetName val="OSE - EE de Desc. Lodo"/>
      <sheetName val="ME - EE de Lodo"/>
      <sheetName val="MEE - EE de Desc. Lodo"/>
      <sheetName val="OS - Desidratação Mec de Lodo"/>
      <sheetName val="OSE - SDL"/>
      <sheetName val="ME - Desidratação Mec de Lodo"/>
      <sheetName val="MEE - SDL"/>
      <sheetName val="OS - Interligações"/>
      <sheetName val="ME - Interligações"/>
      <sheetName val="OS - EE Lavagem dos Filtros"/>
      <sheetName val="OSE - EELF"/>
      <sheetName val="ME - EE Lavagem dos Filtros"/>
      <sheetName val="MEE - EELF"/>
      <sheetName val="OS - Portaria"/>
      <sheetName val="OSE - Portaria ELE"/>
      <sheetName val="ME - Portaria"/>
      <sheetName val="MEE - Portaria ELE"/>
      <sheetName val="OS - Sala do QDG"/>
      <sheetName val="OSE - Sala de Painéis"/>
      <sheetName val="MEE - Sala de Painéis"/>
      <sheetName val="OS - Rede de Esgoto"/>
      <sheetName val="ME - Rede de esgoto"/>
      <sheetName val="OS - Rede de distribuição"/>
      <sheetName val="ME - Rede de distribuição"/>
      <sheetName val="Q - Obras Gerais"/>
      <sheetName val="Q - Caixa do medidor de vazão"/>
      <sheetName val="Q - Estrutura de Entrada"/>
      <sheetName val="Q - Floculadores "/>
      <sheetName val="Q - Decantadores "/>
      <sheetName val="Q - Filtros "/>
      <sheetName val="Q - Reservatório"/>
      <sheetName val="Q -EE para processo da ETA"/>
      <sheetName val="Q - Casa de Química"/>
      <sheetName val="Q - Casa de Cloração"/>
      <sheetName val="Q - Reservatório Elevado"/>
      <sheetName val="Q - Poço de Manobra"/>
      <sheetName val="Q - Tanque de Equalização"/>
      <sheetName val="Q - EE de Recirculação"/>
      <sheetName val="Q - EE de Lodo"/>
      <sheetName val="Q - Desidratação Mec de Lodo"/>
      <sheetName val="Q - EE Lavagem dos Filtros"/>
      <sheetName val="Q - Interligações"/>
      <sheetName val="Q-interligações-2"/>
      <sheetName val="Q - Portaria"/>
      <sheetName val="Q- Sala do QDG"/>
      <sheetName val="Q - Rede de Esgoto"/>
      <sheetName val="Q - Rede de distribuição"/>
      <sheetName val="C_268-001"/>
      <sheetName val="C_268-004"/>
      <sheetName val="C_2682-005"/>
      <sheetName val="C_268-008"/>
      <sheetName val="C_268-010"/>
      <sheetName val="C_268-013"/>
      <sheetName val="C_268-014"/>
      <sheetName val="C_268-015"/>
      <sheetName val="C_268_016"/>
      <sheetName val="C_268_017"/>
      <sheetName val="C_268_018"/>
      <sheetName val="C_268_019"/>
      <sheetName val="C_268_020"/>
      <sheetName val="C_268_021"/>
      <sheetName val="C_268-022"/>
      <sheetName val="C_268_023"/>
      <sheetName val="C_268-024"/>
      <sheetName val="C_268-025"/>
      <sheetName val="C_268-026"/>
      <sheetName val="C_268-027"/>
      <sheetName val="C_268-028"/>
      <sheetName val="C_268-029"/>
      <sheetName val="C_268-030"/>
      <sheetName val="C_268-031"/>
      <sheetName val="C_268-032"/>
      <sheetName val="C_268-033"/>
      <sheetName val="C_268-034"/>
      <sheetName val="C_268-035"/>
      <sheetName val="C_268-036"/>
      <sheetName val="C_268-037"/>
      <sheetName val="C_268-038"/>
      <sheetName val="E-001"/>
      <sheetName val="E-002"/>
      <sheetName val="E-003"/>
      <sheetName val="E-004"/>
      <sheetName val="E-005"/>
      <sheetName val="E-006"/>
      <sheetName val="E-007"/>
      <sheetName val="E-008"/>
      <sheetName val="E-009"/>
      <sheetName val="E-010"/>
      <sheetName val="E-011"/>
      <sheetName val="E-012"/>
      <sheetName val="E-013"/>
      <sheetName val="E-014"/>
      <sheetName val="E-015"/>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Resumo das Cotações - H "/>
      <sheetName val="Resumo das Cotações - E"/>
      <sheetName val="BDI Com"/>
      <sheetName val="BDI Sem"/>
      <sheetName val="Resumo das Composições - E"/>
      <sheetName val="C_268-002"/>
      <sheetName val="C_268-003"/>
      <sheetName val="C_268-009"/>
      <sheetName val="C_268-011"/>
      <sheetName val="C_268-012"/>
      <sheetName val="ALCH-06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ow r="17">
          <cell r="H17">
            <v>6.66</v>
          </cell>
        </row>
      </sheetData>
      <sheetData sheetId="123"/>
      <sheetData sheetId="124"/>
      <sheetData sheetId="125" refreshError="1"/>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efreshError="1"/>
      <sheetData sheetId="164" refreshError="1"/>
      <sheetData sheetId="165">
        <row r="44">
          <cell r="C44">
            <v>27.58</v>
          </cell>
        </row>
      </sheetData>
      <sheetData sheetId="166" refreshError="1"/>
      <sheetData sheetId="167"/>
      <sheetData sheetId="168" refreshError="1"/>
      <sheetData sheetId="169" refreshError="1"/>
      <sheetData sheetId="170" refreshError="1"/>
      <sheetData sheetId="171" refreshError="1"/>
      <sheetData sheetId="172" refreshError="1"/>
      <sheetData sheetId="17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sheetName val="Orçamento Resumo"/>
      <sheetName val="OS - Obras Gerais"/>
      <sheetName val="OSE - Distribuição Geral"/>
      <sheetName val="MEE - Distribuição Geral"/>
      <sheetName val="OSE - Poste de Entrada"/>
      <sheetName val="MEE - Poste de Entrada"/>
      <sheetName val="OS - Caixa do Medidor de Vazão"/>
      <sheetName val="ME - Caixa do medidor de Vazão"/>
      <sheetName val="OS - Estrutura de Entrada"/>
      <sheetName val="ME - Estrutura de Entrada"/>
      <sheetName val="OS - Floculadores "/>
      <sheetName val="ME - Floculadores "/>
      <sheetName val="OS - Decantadores"/>
      <sheetName val="ME - Decantadores"/>
      <sheetName val="OS - Filtros"/>
      <sheetName val="ME - Filtros"/>
      <sheetName val="OSE - Módulo de Tratamento"/>
      <sheetName val="MEE - Módulo de Tratamento"/>
      <sheetName val="OS - Reservatório Pulmão"/>
      <sheetName val="OSE - Res. Pulmão"/>
      <sheetName val="ME - Reservatório - Pulmão"/>
      <sheetName val="MEE - Res. Pulmão"/>
      <sheetName val="OS - EE para processo da ETA"/>
      <sheetName val="ME - EE para processo da ETA"/>
      <sheetName val="OS - Casa de Química"/>
      <sheetName val="OSE - Casa de Química ELE"/>
      <sheetName val="ME - Casa de Química"/>
      <sheetName val="MEE - Casa de Química ELE"/>
      <sheetName val="OS - Casa de Cloração"/>
      <sheetName val="OSE - Casa de Cloração ELE"/>
      <sheetName val="ME - Casa de Cloração"/>
      <sheetName val="MEE - Casa de Cloração ELE"/>
      <sheetName val="OS - Reservatório Elevado"/>
      <sheetName val="OSE - RESE Processos"/>
      <sheetName val="ME - Reservatório Elevado"/>
      <sheetName val="MEE - RESE Processos"/>
      <sheetName val="OS - Poço de Manobra"/>
      <sheetName val="OS - Tanque de Equalização"/>
      <sheetName val="ME - Tanque de Equalização"/>
      <sheetName val="OS - EE de Recirculação"/>
      <sheetName val="OSE - EE de Retorno"/>
      <sheetName val="ME - EE de Recirculação"/>
      <sheetName val="MEE - EE de Recirculação"/>
      <sheetName val="OS - EE de Lodo"/>
      <sheetName val="OSE - EE de Desc. Lodo"/>
      <sheetName val="ME - EE de Lodo"/>
      <sheetName val="MEE - EE de Desc. Lodo"/>
      <sheetName val="OS - Desidratação Mec de Lodo"/>
      <sheetName val="OSE - SDL"/>
      <sheetName val="ME - Desidratação Mec de Lodo"/>
      <sheetName val="MEE - SDL"/>
      <sheetName val="OS - Interligações"/>
      <sheetName val="ME - Interligações"/>
      <sheetName val="OS - EE Lavagem dos Filtros"/>
      <sheetName val="OSE - EELF"/>
      <sheetName val="ME - EE Lavagem dos Filtros"/>
      <sheetName val="MEE - EELF"/>
      <sheetName val="OS - Portaria"/>
      <sheetName val="OSE - Portaria ELE"/>
      <sheetName val="ME - Portaria"/>
      <sheetName val="MEE - Portaria ELE"/>
      <sheetName val="OS - Sala do QDG"/>
      <sheetName val="OSE - Sala de Painéis"/>
      <sheetName val="MEE - Sala de Painéis"/>
      <sheetName val="OS - Rede de Esgoto"/>
      <sheetName val="ME - Rede de esgoto"/>
      <sheetName val="OS - Rede de distribuição"/>
      <sheetName val="ME - Rede de distribuição"/>
      <sheetName val="Q - Obras Gerais"/>
      <sheetName val="Q - Caixa do medidor de vazão"/>
      <sheetName val="Q - Estrutura de Entrada"/>
      <sheetName val="Q - Floculadores "/>
      <sheetName val="Q - Decantadores "/>
      <sheetName val="Q - Filtros "/>
      <sheetName val="Q - Reservatório"/>
      <sheetName val="Q -EE para processo da ETA"/>
      <sheetName val="Q - Casa de Química"/>
      <sheetName val="Q - Casa de Cloração"/>
      <sheetName val="Q - Reservatório Elevado"/>
      <sheetName val="Q - Poço de Manobra"/>
      <sheetName val="Q - Tanque de Equalização"/>
      <sheetName val="Q - EE de Recirculação"/>
      <sheetName val="Q - EE de Lodo"/>
      <sheetName val="Q - Desidratação Mec de Lodo"/>
      <sheetName val="Q - EE Lavagem dos Filtros"/>
      <sheetName val="Q - Interligações"/>
      <sheetName val="Q-interligações-2"/>
      <sheetName val="Q - Portaria"/>
      <sheetName val="Q- Sala do QDG"/>
      <sheetName val="Q - Rede de Esgoto"/>
      <sheetName val="Q - Rede de distribuição"/>
      <sheetName val="C_268-001"/>
      <sheetName val="C_268-004"/>
      <sheetName val="C_2682-005"/>
      <sheetName val="C_268-008"/>
      <sheetName val="C_268-010"/>
      <sheetName val="C_268-013"/>
      <sheetName val="C_268-014"/>
      <sheetName val="C_268-015"/>
      <sheetName val="C_268_016"/>
      <sheetName val="C_268_017"/>
      <sheetName val="C_268_018"/>
      <sheetName val="C_268_019"/>
      <sheetName val="C_268_020"/>
      <sheetName val="C_268_021"/>
      <sheetName val="C_268-022"/>
      <sheetName val="C_268_023"/>
      <sheetName val="C_268-024"/>
      <sheetName val="C_268-025"/>
      <sheetName val="C_268-026"/>
      <sheetName val="C_268-027"/>
      <sheetName val="C_268-028"/>
      <sheetName val="C_268-029"/>
      <sheetName val="C_268-030"/>
      <sheetName val="C_268-031"/>
      <sheetName val="C_268-032"/>
      <sheetName val="C_268-033"/>
      <sheetName val="C_268-034"/>
      <sheetName val="C_268-035"/>
      <sheetName val="C_268-036"/>
      <sheetName val="C_268-037"/>
      <sheetName val="C_268-038"/>
      <sheetName val="E-001"/>
      <sheetName val="E-002"/>
      <sheetName val="E-003"/>
      <sheetName val="E-004"/>
      <sheetName val="E-005"/>
      <sheetName val="E-006"/>
      <sheetName val="E-007"/>
      <sheetName val="E-008"/>
      <sheetName val="E-009"/>
      <sheetName val="E-010"/>
      <sheetName val="E-011"/>
      <sheetName val="E-012"/>
      <sheetName val="E-013"/>
      <sheetName val="E-014"/>
      <sheetName val="E-015"/>
      <sheetName val="E-016"/>
      <sheetName val="E-017"/>
      <sheetName val="E-018"/>
      <sheetName val="E-019"/>
      <sheetName val="E-020"/>
      <sheetName val="E-021"/>
      <sheetName val="E-022"/>
      <sheetName val="E-023"/>
      <sheetName val="E-024"/>
      <sheetName val="E-025"/>
      <sheetName val="E-026"/>
      <sheetName val="E-027"/>
      <sheetName val="E-028"/>
      <sheetName val="E-029"/>
      <sheetName val="E-030"/>
      <sheetName val="E-031"/>
      <sheetName val="E-032"/>
      <sheetName val="E-033"/>
      <sheetName val="E-034"/>
      <sheetName val="E-035"/>
      <sheetName val="E-036"/>
      <sheetName val="E-037"/>
      <sheetName val="E-038"/>
      <sheetName val="E-039"/>
      <sheetName val="E-040"/>
      <sheetName val="Resumo das Cotações - H "/>
      <sheetName val="Resumo das Cotações - E"/>
      <sheetName val="BDI Com"/>
      <sheetName val="BDI Sem"/>
      <sheetName val="Resumo das Composições - E"/>
      <sheetName val="C_268-002"/>
      <sheetName val="C_268-003"/>
      <sheetName val="C_268-009"/>
      <sheetName val="C_268-011"/>
      <sheetName val="C_268-012"/>
      <sheetName val="ALCH-06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ow r="17">
          <cell r="H17">
            <v>6.66</v>
          </cell>
        </row>
      </sheetData>
      <sheetData sheetId="123"/>
      <sheetData sheetId="124"/>
      <sheetData sheetId="125" refreshError="1"/>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refreshError="1"/>
      <sheetData sheetId="164" refreshError="1"/>
      <sheetData sheetId="165">
        <row r="44">
          <cell r="C44">
            <v>27.58</v>
          </cell>
        </row>
      </sheetData>
      <sheetData sheetId="166" refreshError="1"/>
      <sheetData sheetId="167"/>
      <sheetData sheetId="168" refreshError="1"/>
      <sheetData sheetId="169" refreshError="1"/>
      <sheetData sheetId="170" refreshError="1"/>
      <sheetData sheetId="171" refreshError="1"/>
      <sheetData sheetId="172" refreshError="1"/>
      <sheetData sheetId="17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o"/>
      <sheetName val="OS-Canteiro"/>
      <sheetName val="OS-Op Canteiro"/>
      <sheetName val="OS-Int Água"/>
      <sheetName val="ME-Int Água"/>
      <sheetName val="OS-Conexão Cloro"/>
      <sheetName val="ME-Conexão Cloro"/>
      <sheetName val="OS-Água de Serviço"/>
      <sheetName val="ME-Água de Serviço"/>
      <sheetName val="OS-Tub Água-Cloro"/>
      <sheetName val="ME-Tub Água-Cloro"/>
      <sheetName val="OS-Inst Reserv"/>
      <sheetName val="Cronograma"/>
      <sheetName val="Q-Canteiro"/>
      <sheetName val="Q-Op Canteiro"/>
      <sheetName val="Q-INT Água"/>
      <sheetName val="Q-EE Cloro"/>
      <sheetName val="Q-Água de Serviço"/>
      <sheetName val="Q-Tub LR Cloro"/>
      <sheetName val="C-1.1_01"/>
      <sheetName val="C-1.1_02"/>
      <sheetName val="C-1.1_03"/>
      <sheetName val="C-1.1_04"/>
      <sheetName val="C-1.1_05"/>
      <sheetName val="C-1.1_06"/>
      <sheetName val="C-1.1_07"/>
      <sheetName val="C-1.1_08"/>
      <sheetName val="C-1.1_10"/>
      <sheetName val="C-1.1_11"/>
      <sheetName val="E-1.1_01"/>
      <sheetName val="E-1.1_02"/>
      <sheetName val="E-1.1_03"/>
      <sheetName val="E-1.1_04"/>
      <sheetName val="Resumo Cotaçõ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row r="28">
          <cell r="C28" t="str">
            <v>Barra roscada Ø 5/16" em aço carbono, com 2 porcas e 2 arruelas</v>
          </cell>
          <cell r="D28" t="str">
            <v>cj</v>
          </cell>
        </row>
        <row r="29">
          <cell r="C29" t="str">
            <v>Borracha natural sem lona, esp = 5mm</v>
          </cell>
          <cell r="D29" t="str">
            <v>m²</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vmlDrawing" Target="../drawings/vmlDrawing11.v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vmlDrawing" Target="../drawings/vmlDrawing15.vml"/><Relationship Id="rId1" Type="http://schemas.openxmlformats.org/officeDocument/2006/relationships/printerSettings" Target="../printerSettings/printerSettings12.bin"/><Relationship Id="rId4" Type="http://schemas.openxmlformats.org/officeDocument/2006/relationships/comments" Target="../comments4.xml"/></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vmlDrawing" Target="../drawings/vmlDrawing21.vml"/><Relationship Id="rId1" Type="http://schemas.openxmlformats.org/officeDocument/2006/relationships/printerSettings" Target="../printerSettings/printerSettings17.bin"/><Relationship Id="rId4" Type="http://schemas.openxmlformats.org/officeDocument/2006/relationships/comments" Target="../comments5.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vmlDrawing" Target="../drawings/vmlDrawing23.vml"/><Relationship Id="rId1" Type="http://schemas.openxmlformats.org/officeDocument/2006/relationships/printerSettings" Target="../printerSettings/printerSettings18.bin"/><Relationship Id="rId4" Type="http://schemas.openxmlformats.org/officeDocument/2006/relationships/comments" Target="../comments6.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vmlDrawing" Target="../drawings/vmlDrawing28.vml"/><Relationship Id="rId1" Type="http://schemas.openxmlformats.org/officeDocument/2006/relationships/printerSettings" Target="../printerSettings/printerSettings22.bin"/><Relationship Id="rId4" Type="http://schemas.openxmlformats.org/officeDocument/2006/relationships/comments" Target="../comments7.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vmlDrawing" Target="../drawings/vmlDrawing30.vml"/><Relationship Id="rId1" Type="http://schemas.openxmlformats.org/officeDocument/2006/relationships/printerSettings" Target="../printerSettings/printerSettings23.bin"/><Relationship Id="rId4" Type="http://schemas.openxmlformats.org/officeDocument/2006/relationships/comments" Target="../comments8.xml"/></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32.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vmlDrawing" Target="../drawings/vmlDrawing33.vml"/><Relationship Id="rId1" Type="http://schemas.openxmlformats.org/officeDocument/2006/relationships/printerSettings" Target="../printerSettings/printerSettings25.bin"/><Relationship Id="rId4" Type="http://schemas.openxmlformats.org/officeDocument/2006/relationships/comments" Target="../comments9.xml"/></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35.v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vmlDrawing" Target="../drawings/vmlDrawing7.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DB47A-7361-4102-8C88-66AB059E07D1}">
  <dimension ref="A1:N73"/>
  <sheetViews>
    <sheetView tabSelected="1" workbookViewId="0">
      <selection sqref="A1:N1"/>
    </sheetView>
  </sheetViews>
  <sheetFormatPr defaultColWidth="9.140625" defaultRowHeight="15" customHeight="1" zeroHeight="1"/>
  <cols>
    <col min="1" max="13" width="9.140625" style="604"/>
    <col min="14" max="14" width="22.140625" style="604" customWidth="1"/>
    <col min="15" max="15" width="9.5703125" style="603" customWidth="1"/>
    <col min="16" max="16383" width="9.140625" style="603"/>
    <col min="16384" max="16384" width="1.42578125" style="603" customWidth="1"/>
  </cols>
  <sheetData>
    <row r="1" spans="1:14" ht="30.75" customHeight="1">
      <c r="A1" s="605" t="s">
        <v>510</v>
      </c>
      <c r="B1" s="605"/>
      <c r="C1" s="605"/>
      <c r="D1" s="605"/>
      <c r="E1" s="605"/>
      <c r="F1" s="605"/>
      <c r="G1" s="605"/>
      <c r="H1" s="605"/>
      <c r="I1" s="605"/>
      <c r="J1" s="605"/>
      <c r="K1" s="605"/>
      <c r="L1" s="605"/>
      <c r="M1" s="605"/>
      <c r="N1" s="605"/>
    </row>
    <row r="2" spans="1:14" ht="18.75" customHeight="1">
      <c r="A2" s="606" t="s">
        <v>511</v>
      </c>
      <c r="B2" s="607"/>
      <c r="C2" s="607"/>
      <c r="D2" s="607"/>
      <c r="E2" s="607"/>
      <c r="F2" s="607"/>
      <c r="G2" s="607"/>
      <c r="H2" s="607"/>
      <c r="I2" s="607"/>
      <c r="J2" s="607"/>
      <c r="K2" s="607"/>
      <c r="L2" s="607"/>
      <c r="M2" s="607"/>
      <c r="N2" s="608"/>
    </row>
    <row r="3" spans="1:14" ht="18.75" customHeight="1">
      <c r="A3" s="609"/>
      <c r="B3" s="610"/>
      <c r="C3" s="610"/>
      <c r="D3" s="610"/>
      <c r="E3" s="610"/>
      <c r="F3" s="610"/>
      <c r="G3" s="610"/>
      <c r="H3" s="610"/>
      <c r="I3" s="610"/>
      <c r="J3" s="610"/>
      <c r="K3" s="610"/>
      <c r="L3" s="610"/>
      <c r="M3" s="610"/>
      <c r="N3" s="611"/>
    </row>
    <row r="4" spans="1:14" ht="18.75" customHeight="1">
      <c r="A4" s="609"/>
      <c r="B4" s="610"/>
      <c r="C4" s="610"/>
      <c r="D4" s="610"/>
      <c r="E4" s="610"/>
      <c r="F4" s="610"/>
      <c r="G4" s="610"/>
      <c r="H4" s="610"/>
      <c r="I4" s="610"/>
      <c r="J4" s="610"/>
      <c r="K4" s="610"/>
      <c r="L4" s="610"/>
      <c r="M4" s="610"/>
      <c r="N4" s="611"/>
    </row>
    <row r="5" spans="1:14" ht="18.75" customHeight="1">
      <c r="A5" s="609"/>
      <c r="B5" s="610"/>
      <c r="C5" s="610"/>
      <c r="D5" s="610"/>
      <c r="E5" s="610"/>
      <c r="F5" s="610"/>
      <c r="G5" s="610"/>
      <c r="H5" s="610"/>
      <c r="I5" s="610"/>
      <c r="J5" s="610"/>
      <c r="K5" s="610"/>
      <c r="L5" s="610"/>
      <c r="M5" s="610"/>
      <c r="N5" s="611"/>
    </row>
    <row r="6" spans="1:14" ht="18.75" customHeight="1">
      <c r="A6" s="609"/>
      <c r="B6" s="610"/>
      <c r="C6" s="610"/>
      <c r="D6" s="610"/>
      <c r="E6" s="610"/>
      <c r="F6" s="610"/>
      <c r="G6" s="610"/>
      <c r="H6" s="610"/>
      <c r="I6" s="610"/>
      <c r="J6" s="610"/>
      <c r="K6" s="610"/>
      <c r="L6" s="610"/>
      <c r="M6" s="610"/>
      <c r="N6" s="611"/>
    </row>
    <row r="7" spans="1:14" ht="18.75" customHeight="1">
      <c r="A7" s="609"/>
      <c r="B7" s="610"/>
      <c r="C7" s="610"/>
      <c r="D7" s="610"/>
      <c r="E7" s="610"/>
      <c r="F7" s="610"/>
      <c r="G7" s="610"/>
      <c r="H7" s="610"/>
      <c r="I7" s="610"/>
      <c r="J7" s="610"/>
      <c r="K7" s="610"/>
      <c r="L7" s="610"/>
      <c r="M7" s="610"/>
      <c r="N7" s="611"/>
    </row>
    <row r="8" spans="1:14" ht="18.75" customHeight="1">
      <c r="A8" s="609"/>
      <c r="B8" s="610"/>
      <c r="C8" s="610"/>
      <c r="D8" s="610"/>
      <c r="E8" s="610"/>
      <c r="F8" s="610"/>
      <c r="G8" s="610"/>
      <c r="H8" s="610"/>
      <c r="I8" s="610"/>
      <c r="J8" s="610"/>
      <c r="K8" s="610"/>
      <c r="L8" s="610"/>
      <c r="M8" s="610"/>
      <c r="N8" s="611"/>
    </row>
    <row r="9" spans="1:14" ht="18.75" customHeight="1">
      <c r="A9" s="609"/>
      <c r="B9" s="610"/>
      <c r="C9" s="610"/>
      <c r="D9" s="610"/>
      <c r="E9" s="610"/>
      <c r="F9" s="610"/>
      <c r="G9" s="610"/>
      <c r="H9" s="610"/>
      <c r="I9" s="610"/>
      <c r="J9" s="610"/>
      <c r="K9" s="610"/>
      <c r="L9" s="610"/>
      <c r="M9" s="610"/>
      <c r="N9" s="611"/>
    </row>
    <row r="10" spans="1:14" ht="18.75" customHeight="1">
      <c r="A10" s="609"/>
      <c r="B10" s="610"/>
      <c r="C10" s="610"/>
      <c r="D10" s="610"/>
      <c r="E10" s="610"/>
      <c r="F10" s="610"/>
      <c r="G10" s="610"/>
      <c r="H10" s="610"/>
      <c r="I10" s="610"/>
      <c r="J10" s="610"/>
      <c r="K10" s="610"/>
      <c r="L10" s="610"/>
      <c r="M10" s="610"/>
      <c r="N10" s="611"/>
    </row>
    <row r="11" spans="1:14">
      <c r="A11" s="606" t="s">
        <v>513</v>
      </c>
      <c r="B11" s="607"/>
      <c r="C11" s="607"/>
      <c r="D11" s="607"/>
      <c r="E11" s="607"/>
      <c r="F11" s="607"/>
      <c r="G11" s="607"/>
      <c r="H11" s="607"/>
      <c r="I11" s="607"/>
      <c r="J11" s="607"/>
      <c r="K11" s="607"/>
      <c r="L11" s="607"/>
      <c r="M11" s="607"/>
      <c r="N11" s="608"/>
    </row>
    <row r="12" spans="1:14">
      <c r="A12" s="609"/>
      <c r="B12" s="610"/>
      <c r="C12" s="610"/>
      <c r="D12" s="610"/>
      <c r="E12" s="610"/>
      <c r="F12" s="610"/>
      <c r="G12" s="610"/>
      <c r="H12" s="610"/>
      <c r="I12" s="610"/>
      <c r="J12" s="610"/>
      <c r="K12" s="610"/>
      <c r="L12" s="610"/>
      <c r="M12" s="610"/>
      <c r="N12" s="611"/>
    </row>
    <row r="13" spans="1:14">
      <c r="A13" s="609"/>
      <c r="B13" s="610"/>
      <c r="C13" s="610"/>
      <c r="D13" s="610"/>
      <c r="E13" s="610"/>
      <c r="F13" s="610"/>
      <c r="G13" s="610"/>
      <c r="H13" s="610"/>
      <c r="I13" s="610"/>
      <c r="J13" s="610"/>
      <c r="K13" s="610"/>
      <c r="L13" s="610"/>
      <c r="M13" s="610"/>
      <c r="N13" s="611"/>
    </row>
    <row r="14" spans="1:14">
      <c r="A14" s="609"/>
      <c r="B14" s="610"/>
      <c r="C14" s="610"/>
      <c r="D14" s="610"/>
      <c r="E14" s="610"/>
      <c r="F14" s="610"/>
      <c r="G14" s="610"/>
      <c r="H14" s="610"/>
      <c r="I14" s="610"/>
      <c r="J14" s="610"/>
      <c r="K14" s="610"/>
      <c r="L14" s="610"/>
      <c r="M14" s="610"/>
      <c r="N14" s="611"/>
    </row>
    <row r="15" spans="1:14">
      <c r="A15" s="609"/>
      <c r="B15" s="610"/>
      <c r="C15" s="610"/>
      <c r="D15" s="610"/>
      <c r="E15" s="610"/>
      <c r="F15" s="610"/>
      <c r="G15" s="610"/>
      <c r="H15" s="610"/>
      <c r="I15" s="610"/>
      <c r="J15" s="610"/>
      <c r="K15" s="610"/>
      <c r="L15" s="610"/>
      <c r="M15" s="610"/>
      <c r="N15" s="611"/>
    </row>
    <row r="16" spans="1:14">
      <c r="A16" s="609"/>
      <c r="B16" s="610"/>
      <c r="C16" s="610"/>
      <c r="D16" s="610"/>
      <c r="E16" s="610"/>
      <c r="F16" s="610"/>
      <c r="G16" s="610"/>
      <c r="H16" s="610"/>
      <c r="I16" s="610"/>
      <c r="J16" s="610"/>
      <c r="K16" s="610"/>
      <c r="L16" s="610"/>
      <c r="M16" s="610"/>
      <c r="N16" s="611"/>
    </row>
    <row r="17" spans="1:14">
      <c r="A17" s="609"/>
      <c r="B17" s="610"/>
      <c r="C17" s="610"/>
      <c r="D17" s="610"/>
      <c r="E17" s="610"/>
      <c r="F17" s="610"/>
      <c r="G17" s="610"/>
      <c r="H17" s="610"/>
      <c r="I17" s="610"/>
      <c r="J17" s="610"/>
      <c r="K17" s="610"/>
      <c r="L17" s="610"/>
      <c r="M17" s="610"/>
      <c r="N17" s="611"/>
    </row>
    <row r="18" spans="1:14">
      <c r="A18" s="609"/>
      <c r="B18" s="610"/>
      <c r="C18" s="610"/>
      <c r="D18" s="610"/>
      <c r="E18" s="610"/>
      <c r="F18" s="610"/>
      <c r="G18" s="610"/>
      <c r="H18" s="610"/>
      <c r="I18" s="610"/>
      <c r="J18" s="610"/>
      <c r="K18" s="610"/>
      <c r="L18" s="610"/>
      <c r="M18" s="610"/>
      <c r="N18" s="611"/>
    </row>
    <row r="19" spans="1:14">
      <c r="A19" s="609"/>
      <c r="B19" s="610"/>
      <c r="C19" s="610"/>
      <c r="D19" s="610"/>
      <c r="E19" s="610"/>
      <c r="F19" s="610"/>
      <c r="G19" s="610"/>
      <c r="H19" s="610"/>
      <c r="I19" s="610"/>
      <c r="J19" s="610"/>
      <c r="K19" s="610"/>
      <c r="L19" s="610"/>
      <c r="M19" s="610"/>
      <c r="N19" s="611"/>
    </row>
    <row r="20" spans="1:14">
      <c r="A20" s="609"/>
      <c r="B20" s="610"/>
      <c r="C20" s="610"/>
      <c r="D20" s="610"/>
      <c r="E20" s="610"/>
      <c r="F20" s="610"/>
      <c r="G20" s="610"/>
      <c r="H20" s="610"/>
      <c r="I20" s="610"/>
      <c r="J20" s="610"/>
      <c r="K20" s="610"/>
      <c r="L20" s="610"/>
      <c r="M20" s="610"/>
      <c r="N20" s="611"/>
    </row>
    <row r="21" spans="1:14">
      <c r="A21" s="609"/>
      <c r="B21" s="610"/>
      <c r="C21" s="610"/>
      <c r="D21" s="610"/>
      <c r="E21" s="610"/>
      <c r="F21" s="610"/>
      <c r="G21" s="610"/>
      <c r="H21" s="610"/>
      <c r="I21" s="610"/>
      <c r="J21" s="610"/>
      <c r="K21" s="610"/>
      <c r="L21" s="610"/>
      <c r="M21" s="610"/>
      <c r="N21" s="611"/>
    </row>
    <row r="22" spans="1:14">
      <c r="A22" s="609"/>
      <c r="B22" s="610"/>
      <c r="C22" s="610"/>
      <c r="D22" s="610"/>
      <c r="E22" s="610"/>
      <c r="F22" s="610"/>
      <c r="G22" s="610"/>
      <c r="H22" s="610"/>
      <c r="I22" s="610"/>
      <c r="J22" s="610"/>
      <c r="K22" s="610"/>
      <c r="L22" s="610"/>
      <c r="M22" s="610"/>
      <c r="N22" s="611"/>
    </row>
    <row r="23" spans="1:14">
      <c r="A23" s="609"/>
      <c r="B23" s="610"/>
      <c r="C23" s="610"/>
      <c r="D23" s="610"/>
      <c r="E23" s="610"/>
      <c r="F23" s="610"/>
      <c r="G23" s="610"/>
      <c r="H23" s="610"/>
      <c r="I23" s="610"/>
      <c r="J23" s="610"/>
      <c r="K23" s="610"/>
      <c r="L23" s="610"/>
      <c r="M23" s="610"/>
      <c r="N23" s="611"/>
    </row>
    <row r="24" spans="1:14">
      <c r="A24" s="609"/>
      <c r="B24" s="610"/>
      <c r="C24" s="610"/>
      <c r="D24" s="610"/>
      <c r="E24" s="610"/>
      <c r="F24" s="610"/>
      <c r="G24" s="610"/>
      <c r="H24" s="610"/>
      <c r="I24" s="610"/>
      <c r="J24" s="610"/>
      <c r="K24" s="610"/>
      <c r="L24" s="610"/>
      <c r="M24" s="610"/>
      <c r="N24" s="611"/>
    </row>
    <row r="25" spans="1:14">
      <c r="A25" s="609"/>
      <c r="B25" s="610"/>
      <c r="C25" s="610"/>
      <c r="D25" s="610"/>
      <c r="E25" s="610"/>
      <c r="F25" s="610"/>
      <c r="G25" s="610"/>
      <c r="H25" s="610"/>
      <c r="I25" s="610"/>
      <c r="J25" s="610"/>
      <c r="K25" s="610"/>
      <c r="L25" s="610"/>
      <c r="M25" s="610"/>
      <c r="N25" s="611"/>
    </row>
    <row r="26" spans="1:14">
      <c r="A26" s="609"/>
      <c r="B26" s="610"/>
      <c r="C26" s="610"/>
      <c r="D26" s="610"/>
      <c r="E26" s="610"/>
      <c r="F26" s="610"/>
      <c r="G26" s="610"/>
      <c r="H26" s="610"/>
      <c r="I26" s="610"/>
      <c r="J26" s="610"/>
      <c r="K26" s="610"/>
      <c r="L26" s="610"/>
      <c r="M26" s="610"/>
      <c r="N26" s="611"/>
    </row>
    <row r="27" spans="1:14" ht="42.75" customHeight="1">
      <c r="A27" s="612" t="s">
        <v>512</v>
      </c>
      <c r="B27" s="613"/>
      <c r="C27" s="613"/>
      <c r="D27" s="613"/>
      <c r="E27" s="613"/>
      <c r="F27" s="613"/>
      <c r="G27" s="613"/>
      <c r="H27" s="613"/>
      <c r="I27" s="613"/>
      <c r="J27" s="613"/>
      <c r="K27" s="613"/>
      <c r="L27" s="613"/>
      <c r="M27" s="613"/>
      <c r="N27" s="614"/>
    </row>
    <row r="28" spans="1:14">
      <c r="A28" s="615"/>
      <c r="B28" s="616"/>
      <c r="C28" s="616"/>
      <c r="D28" s="616"/>
      <c r="E28" s="616"/>
      <c r="F28" s="616"/>
      <c r="G28" s="616"/>
      <c r="H28" s="616"/>
      <c r="I28" s="616"/>
      <c r="J28" s="616"/>
      <c r="K28" s="616"/>
      <c r="L28" s="616"/>
      <c r="M28" s="616"/>
      <c r="N28" s="617"/>
    </row>
    <row r="29" spans="1:14">
      <c r="A29" s="615"/>
      <c r="B29" s="616"/>
      <c r="C29" s="616"/>
      <c r="D29" s="616"/>
      <c r="E29" s="616"/>
      <c r="F29" s="616"/>
      <c r="G29" s="616"/>
      <c r="H29" s="616"/>
      <c r="I29" s="616"/>
      <c r="J29" s="616"/>
      <c r="K29" s="616"/>
      <c r="L29" s="616"/>
      <c r="M29" s="616"/>
      <c r="N29" s="617"/>
    </row>
    <row r="30" spans="1:14">
      <c r="A30" s="615"/>
      <c r="B30" s="616"/>
      <c r="C30" s="616"/>
      <c r="D30" s="616"/>
      <c r="E30" s="616"/>
      <c r="F30" s="616"/>
      <c r="G30" s="616"/>
      <c r="H30" s="616"/>
      <c r="I30" s="616"/>
      <c r="J30" s="616"/>
      <c r="K30" s="616"/>
      <c r="L30" s="616"/>
      <c r="M30" s="616"/>
      <c r="N30" s="617"/>
    </row>
    <row r="31" spans="1:14">
      <c r="A31" s="615"/>
      <c r="B31" s="616"/>
      <c r="C31" s="616"/>
      <c r="D31" s="616"/>
      <c r="E31" s="616"/>
      <c r="F31" s="616"/>
      <c r="G31" s="616"/>
      <c r="H31" s="616"/>
      <c r="I31" s="616"/>
      <c r="J31" s="616"/>
      <c r="K31" s="616"/>
      <c r="L31" s="616"/>
      <c r="M31" s="616"/>
      <c r="N31" s="617"/>
    </row>
    <row r="32" spans="1:14">
      <c r="A32" s="615"/>
      <c r="B32" s="616"/>
      <c r="C32" s="616"/>
      <c r="D32" s="616"/>
      <c r="E32" s="616"/>
      <c r="F32" s="616"/>
      <c r="G32" s="616"/>
      <c r="H32" s="616"/>
      <c r="I32" s="616"/>
      <c r="J32" s="616"/>
      <c r="K32" s="616"/>
      <c r="L32" s="616"/>
      <c r="M32" s="616"/>
      <c r="N32" s="617"/>
    </row>
    <row r="33" spans="1:14">
      <c r="A33" s="615"/>
      <c r="B33" s="616"/>
      <c r="C33" s="616"/>
      <c r="D33" s="616"/>
      <c r="E33" s="616"/>
      <c r="F33" s="616"/>
      <c r="G33" s="616"/>
      <c r="H33" s="616"/>
      <c r="I33" s="616"/>
      <c r="J33" s="616"/>
      <c r="K33" s="616"/>
      <c r="L33" s="616"/>
      <c r="M33" s="616"/>
      <c r="N33" s="617"/>
    </row>
    <row r="34" spans="1:14">
      <c r="A34" s="615"/>
      <c r="B34" s="616"/>
      <c r="C34" s="616"/>
      <c r="D34" s="616"/>
      <c r="E34" s="616"/>
      <c r="F34" s="616"/>
      <c r="G34" s="616"/>
      <c r="H34" s="616"/>
      <c r="I34" s="616"/>
      <c r="J34" s="616"/>
      <c r="K34" s="616"/>
      <c r="L34" s="616"/>
      <c r="M34" s="616"/>
      <c r="N34" s="617"/>
    </row>
    <row r="35" spans="1:14">
      <c r="A35" s="615"/>
      <c r="B35" s="616"/>
      <c r="C35" s="616"/>
      <c r="D35" s="616"/>
      <c r="E35" s="616"/>
      <c r="F35" s="616"/>
      <c r="G35" s="616"/>
      <c r="H35" s="616"/>
      <c r="I35" s="616"/>
      <c r="J35" s="616"/>
      <c r="K35" s="616"/>
      <c r="L35" s="616"/>
      <c r="M35" s="616"/>
      <c r="N35" s="617"/>
    </row>
    <row r="36" spans="1:14">
      <c r="A36" s="615"/>
      <c r="B36" s="616"/>
      <c r="C36" s="616"/>
      <c r="D36" s="616"/>
      <c r="E36" s="616"/>
      <c r="F36" s="616"/>
      <c r="G36" s="616"/>
      <c r="H36" s="616"/>
      <c r="I36" s="616"/>
      <c r="J36" s="616"/>
      <c r="K36" s="616"/>
      <c r="L36" s="616"/>
      <c r="M36" s="616"/>
      <c r="N36" s="617"/>
    </row>
    <row r="37" spans="1:14">
      <c r="A37" s="615"/>
      <c r="B37" s="616"/>
      <c r="C37" s="616"/>
      <c r="D37" s="616"/>
      <c r="E37" s="616"/>
      <c r="F37" s="616"/>
      <c r="G37" s="616"/>
      <c r="H37" s="616"/>
      <c r="I37" s="616"/>
      <c r="J37" s="616"/>
      <c r="K37" s="616"/>
      <c r="L37" s="616"/>
      <c r="M37" s="616"/>
      <c r="N37" s="617"/>
    </row>
    <row r="38" spans="1:14">
      <c r="A38" s="615"/>
      <c r="B38" s="616"/>
      <c r="C38" s="616"/>
      <c r="D38" s="616"/>
      <c r="E38" s="616"/>
      <c r="F38" s="616"/>
      <c r="G38" s="616"/>
      <c r="H38" s="616"/>
      <c r="I38" s="616"/>
      <c r="J38" s="616"/>
      <c r="K38" s="616"/>
      <c r="L38" s="616"/>
      <c r="M38" s="616"/>
      <c r="N38" s="617"/>
    </row>
    <row r="39" spans="1:14">
      <c r="A39" s="615"/>
      <c r="B39" s="616"/>
      <c r="C39" s="616"/>
      <c r="D39" s="616"/>
      <c r="E39" s="616"/>
      <c r="F39" s="616"/>
      <c r="G39" s="616"/>
      <c r="H39" s="616"/>
      <c r="I39" s="616"/>
      <c r="J39" s="616"/>
      <c r="K39" s="616"/>
      <c r="L39" s="616"/>
      <c r="M39" s="616"/>
      <c r="N39" s="617"/>
    </row>
    <row r="40" spans="1:14">
      <c r="A40" s="615"/>
      <c r="B40" s="616"/>
      <c r="C40" s="616"/>
      <c r="D40" s="616"/>
      <c r="E40" s="616"/>
      <c r="F40" s="616"/>
      <c r="G40" s="616"/>
      <c r="H40" s="616"/>
      <c r="I40" s="616"/>
      <c r="J40" s="616"/>
      <c r="K40" s="616"/>
      <c r="L40" s="616"/>
      <c r="M40" s="616"/>
      <c r="N40" s="617"/>
    </row>
    <row r="41" spans="1:14">
      <c r="A41" s="615"/>
      <c r="B41" s="616"/>
      <c r="C41" s="616"/>
      <c r="D41" s="616"/>
      <c r="E41" s="616"/>
      <c r="F41" s="616"/>
      <c r="G41" s="616"/>
      <c r="H41" s="616"/>
      <c r="I41" s="616"/>
      <c r="J41" s="616"/>
      <c r="K41" s="616"/>
      <c r="L41" s="616"/>
      <c r="M41" s="616"/>
      <c r="N41" s="617"/>
    </row>
    <row r="42" spans="1:14">
      <c r="A42" s="615"/>
      <c r="B42" s="616"/>
      <c r="C42" s="616"/>
      <c r="D42" s="616"/>
      <c r="E42" s="616"/>
      <c r="F42" s="616"/>
      <c r="G42" s="616"/>
      <c r="H42" s="616"/>
      <c r="I42" s="616"/>
      <c r="J42" s="616"/>
      <c r="K42" s="616"/>
      <c r="L42" s="616"/>
      <c r="M42" s="616"/>
      <c r="N42" s="617"/>
    </row>
    <row r="43" spans="1:14">
      <c r="A43" s="615"/>
      <c r="B43" s="616"/>
      <c r="C43" s="616"/>
      <c r="D43" s="616"/>
      <c r="E43" s="616"/>
      <c r="F43" s="616"/>
      <c r="G43" s="616"/>
      <c r="H43" s="616"/>
      <c r="I43" s="616"/>
      <c r="J43" s="616"/>
      <c r="K43" s="616"/>
      <c r="L43" s="616"/>
      <c r="M43" s="616"/>
      <c r="N43" s="617"/>
    </row>
    <row r="44" spans="1:14">
      <c r="A44" s="615"/>
      <c r="B44" s="616"/>
      <c r="C44" s="616"/>
      <c r="D44" s="616"/>
      <c r="E44" s="616"/>
      <c r="F44" s="616"/>
      <c r="G44" s="616"/>
      <c r="H44" s="616"/>
      <c r="I44" s="616"/>
      <c r="J44" s="616"/>
      <c r="K44" s="616"/>
      <c r="L44" s="616"/>
      <c r="M44" s="616"/>
      <c r="N44" s="617"/>
    </row>
    <row r="45" spans="1:14">
      <c r="A45" s="615"/>
      <c r="B45" s="616"/>
      <c r="C45" s="616"/>
      <c r="D45" s="616"/>
      <c r="E45" s="616"/>
      <c r="F45" s="616"/>
      <c r="G45" s="616"/>
      <c r="H45" s="616"/>
      <c r="I45" s="616"/>
      <c r="J45" s="616"/>
      <c r="K45" s="616"/>
      <c r="L45" s="616"/>
      <c r="M45" s="616"/>
      <c r="N45" s="617"/>
    </row>
    <row r="46" spans="1:14">
      <c r="A46" s="615"/>
      <c r="B46" s="616"/>
      <c r="C46" s="616"/>
      <c r="D46" s="616"/>
      <c r="E46" s="616"/>
      <c r="F46" s="616"/>
      <c r="G46" s="616"/>
      <c r="H46" s="616"/>
      <c r="I46" s="616"/>
      <c r="J46" s="616"/>
      <c r="K46" s="616"/>
      <c r="L46" s="616"/>
      <c r="M46" s="616"/>
      <c r="N46" s="617"/>
    </row>
    <row r="47" spans="1:14" ht="15" customHeight="1">
      <c r="A47" s="615"/>
      <c r="B47" s="616"/>
      <c r="C47" s="616"/>
      <c r="D47" s="616"/>
      <c r="E47" s="616"/>
      <c r="F47" s="616"/>
      <c r="G47" s="616"/>
      <c r="H47" s="616"/>
      <c r="I47" s="616"/>
      <c r="J47" s="616"/>
      <c r="K47" s="616"/>
      <c r="L47" s="616"/>
      <c r="M47" s="616"/>
      <c r="N47" s="617"/>
    </row>
    <row r="48" spans="1:14" ht="15" customHeight="1">
      <c r="A48" s="615"/>
      <c r="B48" s="616"/>
      <c r="C48" s="616"/>
      <c r="D48" s="616"/>
      <c r="E48" s="616"/>
      <c r="F48" s="616"/>
      <c r="G48" s="616"/>
      <c r="H48" s="616"/>
      <c r="I48" s="616"/>
      <c r="J48" s="616"/>
      <c r="K48" s="616"/>
      <c r="L48" s="616"/>
      <c r="M48" s="616"/>
      <c r="N48" s="617"/>
    </row>
    <row r="49" spans="1:14" ht="15" customHeight="1">
      <c r="A49" s="615"/>
      <c r="B49" s="616"/>
      <c r="C49" s="616"/>
      <c r="D49" s="616"/>
      <c r="E49" s="616"/>
      <c r="F49" s="616"/>
      <c r="G49" s="616"/>
      <c r="H49" s="616"/>
      <c r="I49" s="616"/>
      <c r="J49" s="616"/>
      <c r="K49" s="616"/>
      <c r="L49" s="616"/>
      <c r="M49" s="616"/>
      <c r="N49" s="617"/>
    </row>
    <row r="50" spans="1:14" ht="15" customHeight="1">
      <c r="A50" s="615"/>
      <c r="B50" s="616"/>
      <c r="C50" s="616"/>
      <c r="D50" s="616"/>
      <c r="E50" s="616"/>
      <c r="F50" s="616"/>
      <c r="G50" s="616"/>
      <c r="H50" s="616"/>
      <c r="I50" s="616"/>
      <c r="J50" s="616"/>
      <c r="K50" s="616"/>
      <c r="L50" s="616"/>
      <c r="M50" s="616"/>
      <c r="N50" s="617"/>
    </row>
    <row r="51" spans="1:14" ht="15" customHeight="1">
      <c r="A51" s="615"/>
      <c r="B51" s="616"/>
      <c r="C51" s="616"/>
      <c r="D51" s="616"/>
      <c r="E51" s="616"/>
      <c r="F51" s="616"/>
      <c r="G51" s="616"/>
      <c r="H51" s="616"/>
      <c r="I51" s="616"/>
      <c r="J51" s="616"/>
      <c r="K51" s="616"/>
      <c r="L51" s="616"/>
      <c r="M51" s="616"/>
      <c r="N51" s="617"/>
    </row>
    <row r="52" spans="1:14" ht="15" customHeight="1">
      <c r="A52" s="615"/>
      <c r="B52" s="616"/>
      <c r="C52" s="616"/>
      <c r="D52" s="616"/>
      <c r="E52" s="616"/>
      <c r="F52" s="616"/>
      <c r="G52" s="616"/>
      <c r="H52" s="616"/>
      <c r="I52" s="616"/>
      <c r="J52" s="616"/>
      <c r="K52" s="616"/>
      <c r="L52" s="616"/>
      <c r="M52" s="616"/>
      <c r="N52" s="617"/>
    </row>
    <row r="53" spans="1:14" ht="15" customHeight="1">
      <c r="A53" s="615"/>
      <c r="B53" s="616"/>
      <c r="C53" s="616"/>
      <c r="D53" s="616"/>
      <c r="E53" s="616"/>
      <c r="F53" s="616"/>
      <c r="G53" s="616"/>
      <c r="H53" s="616"/>
      <c r="I53" s="616"/>
      <c r="J53" s="616"/>
      <c r="K53" s="616"/>
      <c r="L53" s="616"/>
      <c r="M53" s="616"/>
      <c r="N53" s="617"/>
    </row>
    <row r="54" spans="1:14" ht="15" customHeight="1">
      <c r="A54" s="615"/>
      <c r="B54" s="616"/>
      <c r="C54" s="616"/>
      <c r="D54" s="616"/>
      <c r="E54" s="616"/>
      <c r="F54" s="616"/>
      <c r="G54" s="616"/>
      <c r="H54" s="616"/>
      <c r="I54" s="616"/>
      <c r="J54" s="616"/>
      <c r="K54" s="616"/>
      <c r="L54" s="616"/>
      <c r="M54" s="616"/>
      <c r="N54" s="617"/>
    </row>
    <row r="55" spans="1:14" ht="15" customHeight="1">
      <c r="A55" s="615"/>
      <c r="B55" s="616"/>
      <c r="C55" s="616"/>
      <c r="D55" s="616"/>
      <c r="E55" s="616"/>
      <c r="F55" s="616"/>
      <c r="G55" s="616"/>
      <c r="H55" s="616"/>
      <c r="I55" s="616"/>
      <c r="J55" s="616"/>
      <c r="K55" s="616"/>
      <c r="L55" s="616"/>
      <c r="M55" s="616"/>
      <c r="N55" s="617"/>
    </row>
    <row r="56" spans="1:14" ht="15" customHeight="1">
      <c r="A56" s="615"/>
      <c r="B56" s="616"/>
      <c r="C56" s="616"/>
      <c r="D56" s="616"/>
      <c r="E56" s="616"/>
      <c r="F56" s="616"/>
      <c r="G56" s="616"/>
      <c r="H56" s="616"/>
      <c r="I56" s="616"/>
      <c r="J56" s="616"/>
      <c r="K56" s="616"/>
      <c r="L56" s="616"/>
      <c r="M56" s="616"/>
      <c r="N56" s="617"/>
    </row>
    <row r="57" spans="1:14" ht="15" customHeight="1">
      <c r="A57" s="615"/>
      <c r="B57" s="616"/>
      <c r="C57" s="616"/>
      <c r="D57" s="616"/>
      <c r="E57" s="616"/>
      <c r="F57" s="616"/>
      <c r="G57" s="616"/>
      <c r="H57" s="616"/>
      <c r="I57" s="616"/>
      <c r="J57" s="616"/>
      <c r="K57" s="616"/>
      <c r="L57" s="616"/>
      <c r="M57" s="616"/>
      <c r="N57" s="617"/>
    </row>
    <row r="58" spans="1:14" ht="15" customHeight="1">
      <c r="A58" s="615"/>
      <c r="B58" s="616"/>
      <c r="C58" s="616"/>
      <c r="D58" s="616"/>
      <c r="E58" s="616"/>
      <c r="F58" s="616"/>
      <c r="G58" s="616"/>
      <c r="H58" s="616"/>
      <c r="I58" s="616"/>
      <c r="J58" s="616"/>
      <c r="K58" s="616"/>
      <c r="L58" s="616"/>
      <c r="M58" s="616"/>
      <c r="N58" s="617"/>
    </row>
    <row r="59" spans="1:14" ht="15" customHeight="1">
      <c r="A59" s="615"/>
      <c r="B59" s="616"/>
      <c r="C59" s="616"/>
      <c r="D59" s="616"/>
      <c r="E59" s="616"/>
      <c r="F59" s="616"/>
      <c r="G59" s="616"/>
      <c r="H59" s="616"/>
      <c r="I59" s="616"/>
      <c r="J59" s="616"/>
      <c r="K59" s="616"/>
      <c r="L59" s="616"/>
      <c r="M59" s="616"/>
      <c r="N59" s="617"/>
    </row>
    <row r="60" spans="1:14" ht="15" customHeight="1">
      <c r="A60" s="615"/>
      <c r="B60" s="616"/>
      <c r="C60" s="616"/>
      <c r="D60" s="616"/>
      <c r="E60" s="616"/>
      <c r="F60" s="616"/>
      <c r="G60" s="616"/>
      <c r="H60" s="616"/>
      <c r="I60" s="616"/>
      <c r="J60" s="616"/>
      <c r="K60" s="616"/>
      <c r="L60" s="616"/>
      <c r="M60" s="616"/>
      <c r="N60" s="617"/>
    </row>
    <row r="61" spans="1:14" ht="15" customHeight="1">
      <c r="A61" s="615"/>
      <c r="B61" s="616"/>
      <c r="C61" s="616"/>
      <c r="D61" s="616"/>
      <c r="E61" s="616"/>
      <c r="F61" s="616"/>
      <c r="G61" s="616"/>
      <c r="H61" s="616"/>
      <c r="I61" s="616"/>
      <c r="J61" s="616"/>
      <c r="K61" s="616"/>
      <c r="L61" s="616"/>
      <c r="M61" s="616"/>
      <c r="N61" s="617"/>
    </row>
    <row r="62" spans="1:14" ht="41.25" customHeight="1">
      <c r="A62" s="618"/>
      <c r="B62" s="619"/>
      <c r="C62" s="619"/>
      <c r="D62" s="619"/>
      <c r="E62" s="619"/>
      <c r="F62" s="619"/>
      <c r="G62" s="619"/>
      <c r="H62" s="619"/>
      <c r="I62" s="619"/>
      <c r="J62" s="619"/>
      <c r="K62" s="619"/>
      <c r="L62" s="619"/>
      <c r="M62" s="619"/>
      <c r="N62" s="620"/>
    </row>
    <row r="63" spans="1:14" ht="15" hidden="1" customHeight="1">
      <c r="A63" s="603"/>
      <c r="B63" s="603"/>
      <c r="C63" s="603"/>
      <c r="D63" s="603"/>
      <c r="E63" s="603"/>
      <c r="F63" s="603"/>
      <c r="G63" s="603"/>
      <c r="H63" s="603"/>
      <c r="I63" s="603"/>
      <c r="J63" s="603"/>
      <c r="K63" s="603"/>
      <c r="L63" s="603"/>
      <c r="M63" s="603"/>
      <c r="N63" s="603"/>
    </row>
    <row r="64" spans="1:14" ht="15" hidden="1" customHeight="1">
      <c r="A64" s="603"/>
      <c r="B64" s="603"/>
      <c r="C64" s="603"/>
      <c r="D64" s="603"/>
      <c r="E64" s="603"/>
      <c r="F64" s="603"/>
      <c r="G64" s="603"/>
      <c r="H64" s="603"/>
      <c r="I64" s="603"/>
      <c r="J64" s="603"/>
      <c r="K64" s="603"/>
      <c r="L64" s="603"/>
      <c r="M64" s="603"/>
      <c r="N64" s="603"/>
    </row>
    <row r="65" spans="1:14" ht="15" hidden="1" customHeight="1">
      <c r="A65" s="603"/>
      <c r="B65" s="603"/>
      <c r="C65" s="603"/>
      <c r="D65" s="603"/>
      <c r="E65" s="603"/>
      <c r="F65" s="603"/>
      <c r="G65" s="603"/>
      <c r="H65" s="603"/>
      <c r="I65" s="603"/>
      <c r="J65" s="603"/>
      <c r="K65" s="603"/>
      <c r="L65" s="603"/>
      <c r="M65" s="603"/>
      <c r="N65" s="603"/>
    </row>
    <row r="66" spans="1:14" ht="15" hidden="1" customHeight="1"/>
    <row r="67" spans="1:14" ht="15" hidden="1" customHeight="1"/>
    <row r="68" spans="1:14" ht="15" hidden="1" customHeight="1"/>
    <row r="69" spans="1:14" ht="15" hidden="1" customHeight="1"/>
    <row r="70" spans="1:14" ht="15" hidden="1" customHeight="1"/>
    <row r="71" spans="1:14" ht="15" hidden="1" customHeight="1"/>
    <row r="72" spans="1:14" ht="15" hidden="1" customHeight="1"/>
    <row r="73" spans="1:14" ht="15" hidden="1" customHeight="1"/>
  </sheetData>
  <sheetProtection algorithmName="SHA-512" hashValue="Vt2RU+tLLv4TDa6Y9wVYiYS0CTlSdJrDuZL+cW4Vf50/a+eymlQMlUHgLe1abySu79VQpmuYAmq5CgUTTeMvzg==" saltValue="TZzQEUPjwTTKeb9t4HCw2g==" spinCount="100000" sheet="1" objects="1" scenarios="1" formatColumns="0" formatRows="0"/>
  <mergeCells count="4">
    <mergeCell ref="A1:N1"/>
    <mergeCell ref="A2:N10"/>
    <mergeCell ref="A11:N26"/>
    <mergeCell ref="A27:N62"/>
  </mergeCells>
  <pageMargins left="0.511811024" right="0.511811024" top="0.78740157499999996" bottom="0.78740157499999996" header="0.31496062000000002" footer="0.31496062000000002"/>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Plan5">
    <tabColor rgb="FFFFFF00"/>
  </sheetPr>
  <dimension ref="A2:AMJ55"/>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147" customWidth="1"/>
    <col min="6" max="6" width="8.7109375" style="238" customWidth="1"/>
    <col min="7" max="7" width="11.7109375" style="237" customWidth="1"/>
    <col min="8" max="8" width="14" style="238" bestFit="1" customWidth="1"/>
    <col min="9" max="9" width="8.85546875" style="238" customWidth="1"/>
    <col min="10" max="11" width="20.7109375" style="238" customWidth="1"/>
    <col min="12" max="12" width="10.5703125" style="1" customWidth="1"/>
    <col min="13" max="13" width="18.28515625" style="1" customWidth="1"/>
    <col min="14" max="1024" width="9.140625" style="1"/>
    <col min="1025" max="16384" width="9.140625" style="318"/>
  </cols>
  <sheetData>
    <row r="2" spans="1:48" ht="18" customHeight="1">
      <c r="A2" s="234"/>
      <c r="B2" s="645" t="s">
        <v>0</v>
      </c>
      <c r="C2" s="666" t="s">
        <v>1</v>
      </c>
      <c r="D2" s="667"/>
      <c r="E2" s="667"/>
      <c r="F2" s="667"/>
      <c r="G2" s="667"/>
      <c r="H2" s="667"/>
      <c r="I2" s="667"/>
      <c r="J2" s="667"/>
      <c r="K2" s="668"/>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row>
    <row r="5" spans="1:48" ht="42.75" customHeight="1">
      <c r="A5" s="234"/>
      <c r="B5" s="644"/>
      <c r="C5" s="669" t="s">
        <v>471</v>
      </c>
      <c r="D5" s="670"/>
      <c r="E5" s="670"/>
      <c r="F5" s="670"/>
      <c r="G5" s="670"/>
      <c r="H5" s="670"/>
      <c r="I5" s="670"/>
      <c r="J5" s="670"/>
      <c r="K5" s="671"/>
      <c r="M5" s="322"/>
    </row>
    <row r="6" spans="1:48" ht="18" customHeight="1">
      <c r="A6" s="234"/>
      <c r="B6" s="644"/>
      <c r="C6" s="664" t="s">
        <v>365</v>
      </c>
      <c r="D6" s="664"/>
      <c r="E6" s="664"/>
      <c r="F6" s="664"/>
      <c r="G6" s="664"/>
      <c r="H6" s="665" t="s">
        <v>4</v>
      </c>
      <c r="I6" s="665"/>
      <c r="J6" s="665"/>
      <c r="K6" s="601">
        <v>0.24179999999999999</v>
      </c>
    </row>
    <row r="7" spans="1:48" ht="18" customHeight="1">
      <c r="A7" s="234"/>
      <c r="B7" s="655"/>
      <c r="C7" s="662" t="s">
        <v>10</v>
      </c>
      <c r="D7" s="662"/>
      <c r="E7" s="662"/>
      <c r="F7" s="662"/>
      <c r="G7" s="662"/>
      <c r="H7" s="663" t="s">
        <v>5</v>
      </c>
      <c r="I7" s="663"/>
      <c r="J7" s="663"/>
      <c r="K7" s="602">
        <v>0.14019999999999999</v>
      </c>
    </row>
    <row r="8" spans="1:48" ht="54" customHeight="1">
      <c r="A8" s="234"/>
      <c r="B8" s="218" t="s">
        <v>6</v>
      </c>
      <c r="C8" s="217" t="s">
        <v>7</v>
      </c>
      <c r="D8" s="200" t="s">
        <v>11</v>
      </c>
      <c r="E8" s="216" t="s">
        <v>12</v>
      </c>
      <c r="F8" s="217" t="s">
        <v>13</v>
      </c>
      <c r="G8" s="216" t="s">
        <v>14</v>
      </c>
      <c r="H8" s="217" t="s">
        <v>362</v>
      </c>
      <c r="I8" s="217" t="s">
        <v>15</v>
      </c>
      <c r="J8" s="217" t="s">
        <v>363</v>
      </c>
      <c r="K8" s="217" t="s">
        <v>364</v>
      </c>
    </row>
    <row r="9" spans="1:48" s="1" customFormat="1">
      <c r="A9" s="235"/>
      <c r="B9" s="496"/>
      <c r="C9" s="497"/>
      <c r="D9" s="498"/>
      <c r="E9" s="499"/>
      <c r="F9" s="500"/>
      <c r="G9" s="501"/>
      <c r="H9" s="500"/>
      <c r="I9" s="500"/>
      <c r="J9" s="500"/>
      <c r="K9" s="502"/>
      <c r="L9" s="2"/>
      <c r="M9" s="2"/>
    </row>
    <row r="10" spans="1:48" s="1" customFormat="1">
      <c r="A10" s="235"/>
      <c r="B10" s="317">
        <f>B22</f>
        <v>1</v>
      </c>
      <c r="C10" s="229" t="s">
        <v>468</v>
      </c>
      <c r="D10" s="195"/>
      <c r="E10" s="272"/>
      <c r="F10" s="240"/>
      <c r="G10" s="241"/>
      <c r="H10" s="240"/>
      <c r="I10" s="240"/>
      <c r="J10" s="214"/>
      <c r="K10" s="223">
        <f>K27</f>
        <v>0</v>
      </c>
      <c r="L10" s="2"/>
      <c r="M10" s="2"/>
    </row>
    <row r="11" spans="1:48" s="1" customFormat="1">
      <c r="A11" s="235"/>
      <c r="B11" s="317"/>
      <c r="C11" s="229"/>
      <c r="D11" s="195"/>
      <c r="E11" s="272"/>
      <c r="F11" s="240"/>
      <c r="G11" s="241"/>
      <c r="H11" s="240"/>
      <c r="I11" s="240"/>
      <c r="J11" s="214"/>
      <c r="K11" s="223"/>
      <c r="L11" s="2"/>
      <c r="M11" s="2"/>
    </row>
    <row r="12" spans="1:48" s="1" customFormat="1">
      <c r="A12" s="235"/>
      <c r="B12" s="317">
        <f>B29</f>
        <v>2</v>
      </c>
      <c r="C12" s="229" t="s">
        <v>469</v>
      </c>
      <c r="D12" s="195"/>
      <c r="E12" s="272"/>
      <c r="F12" s="240"/>
      <c r="G12" s="241"/>
      <c r="H12" s="240"/>
      <c r="I12" s="240"/>
      <c r="J12" s="214"/>
      <c r="K12" s="223">
        <f>K32</f>
        <v>0</v>
      </c>
      <c r="L12" s="2"/>
      <c r="M12" s="2"/>
    </row>
    <row r="13" spans="1:48" s="1" customFormat="1">
      <c r="A13" s="235"/>
      <c r="B13" s="317"/>
      <c r="C13" s="229"/>
      <c r="D13" s="195"/>
      <c r="E13" s="272"/>
      <c r="F13" s="240"/>
      <c r="G13" s="241"/>
      <c r="H13" s="240"/>
      <c r="I13" s="240"/>
      <c r="J13" s="214"/>
      <c r="K13" s="223"/>
      <c r="L13" s="2"/>
      <c r="M13" s="2"/>
    </row>
    <row r="14" spans="1:48" s="1" customFormat="1" ht="47.25">
      <c r="A14" s="235"/>
      <c r="B14" s="317">
        <f>B34</f>
        <v>3</v>
      </c>
      <c r="C14" s="229" t="s">
        <v>501</v>
      </c>
      <c r="D14" s="195"/>
      <c r="E14" s="272"/>
      <c r="F14" s="240"/>
      <c r="G14" s="241"/>
      <c r="H14" s="240"/>
      <c r="I14" s="240"/>
      <c r="J14" s="214"/>
      <c r="K14" s="223">
        <f>K39</f>
        <v>0</v>
      </c>
      <c r="L14" s="2"/>
      <c r="M14" s="2"/>
    </row>
    <row r="15" spans="1:48" s="1" customFormat="1">
      <c r="A15" s="235"/>
      <c r="B15" s="317"/>
      <c r="C15" s="229"/>
      <c r="D15" s="195"/>
      <c r="E15" s="272"/>
      <c r="F15" s="240"/>
      <c r="G15" s="241"/>
      <c r="H15" s="240"/>
      <c r="I15" s="240"/>
      <c r="J15" s="214"/>
      <c r="K15" s="223"/>
      <c r="L15" s="2"/>
      <c r="M15" s="2"/>
    </row>
    <row r="16" spans="1:48" s="1" customFormat="1" ht="31.5">
      <c r="A16" s="235"/>
      <c r="B16" s="317">
        <f>B41</f>
        <v>4</v>
      </c>
      <c r="C16" s="229" t="s">
        <v>502</v>
      </c>
      <c r="D16" s="195"/>
      <c r="E16" s="272"/>
      <c r="F16" s="240"/>
      <c r="G16" s="241"/>
      <c r="H16" s="240"/>
      <c r="I16" s="240"/>
      <c r="J16" s="214"/>
      <c r="K16" s="223">
        <f>K44</f>
        <v>0</v>
      </c>
      <c r="L16" s="2"/>
      <c r="M16" s="2"/>
    </row>
    <row r="17" spans="1:13" s="1" customFormat="1">
      <c r="A17" s="235"/>
      <c r="B17" s="317"/>
      <c r="C17" s="229"/>
      <c r="D17" s="195"/>
      <c r="E17" s="272"/>
      <c r="F17" s="240"/>
      <c r="G17" s="241"/>
      <c r="H17" s="240"/>
      <c r="I17" s="240"/>
      <c r="J17" s="214"/>
      <c r="K17" s="223"/>
      <c r="L17" s="2"/>
      <c r="M17" s="2"/>
    </row>
    <row r="18" spans="1:13" s="1" customFormat="1">
      <c r="A18" s="235"/>
      <c r="B18" s="317">
        <f>B46</f>
        <v>5</v>
      </c>
      <c r="C18" s="229" t="s">
        <v>476</v>
      </c>
      <c r="D18" s="195"/>
      <c r="E18" s="272"/>
      <c r="F18" s="240"/>
      <c r="G18" s="241"/>
      <c r="H18" s="240"/>
      <c r="I18" s="240"/>
      <c r="J18" s="214"/>
      <c r="K18" s="223">
        <f>K50</f>
        <v>0</v>
      </c>
      <c r="L18" s="2"/>
      <c r="M18" s="2"/>
    </row>
    <row r="19" spans="1:13" s="1" customFormat="1">
      <c r="A19" s="235"/>
      <c r="B19" s="317"/>
      <c r="C19" s="229"/>
      <c r="D19" s="195"/>
      <c r="E19" s="272"/>
      <c r="F19" s="240"/>
      <c r="G19" s="241"/>
      <c r="H19" s="240"/>
      <c r="I19" s="240"/>
      <c r="J19" s="214"/>
      <c r="K19" s="171"/>
      <c r="L19" s="2"/>
      <c r="M19" s="2"/>
    </row>
    <row r="20" spans="1:13" s="1" customFormat="1">
      <c r="A20" s="235"/>
      <c r="B20" s="243"/>
      <c r="C20" s="244" t="s">
        <v>8</v>
      </c>
      <c r="D20" s="194"/>
      <c r="E20" s="277"/>
      <c r="F20" s="244"/>
      <c r="G20" s="245"/>
      <c r="H20" s="244"/>
      <c r="I20" s="244"/>
      <c r="J20" s="213"/>
      <c r="K20" s="222">
        <f>SUM(K9:K19)</f>
        <v>0</v>
      </c>
      <c r="L20" s="3"/>
    </row>
    <row r="21" spans="1:13" s="1" customFormat="1">
      <c r="A21" s="235"/>
      <c r="B21" s="278"/>
      <c r="C21" s="279"/>
      <c r="D21" s="193"/>
      <c r="E21" s="192"/>
      <c r="F21" s="280"/>
      <c r="G21" s="270"/>
      <c r="H21" s="270"/>
      <c r="I21" s="270"/>
      <c r="J21" s="191"/>
      <c r="K21" s="220"/>
      <c r="M21" s="326"/>
    </row>
    <row r="22" spans="1:13" s="5" customFormat="1" ht="16.5" thickBot="1">
      <c r="A22" s="250"/>
      <c r="B22" s="251">
        <v>1</v>
      </c>
      <c r="C22" s="252" t="s">
        <v>98</v>
      </c>
      <c r="D22" s="361"/>
      <c r="E22" s="362"/>
      <c r="F22" s="293"/>
      <c r="G22" s="294"/>
      <c r="H22" s="313"/>
      <c r="I22" s="9"/>
      <c r="J22" s="178"/>
      <c r="K22" s="187"/>
      <c r="L22" s="6"/>
      <c r="M22" s="232"/>
    </row>
    <row r="23" spans="1:13" s="7" customFormat="1" ht="16.5" thickBot="1">
      <c r="A23" s="238"/>
      <c r="B23" s="256" t="s">
        <v>17</v>
      </c>
      <c r="C23" s="257" t="s">
        <v>379</v>
      </c>
      <c r="D23" s="341"/>
      <c r="E23" s="286"/>
      <c r="F23" s="258" t="s">
        <v>18</v>
      </c>
      <c r="G23" s="259">
        <v>4.5999999999999996</v>
      </c>
      <c r="H23" s="204"/>
      <c r="I23" s="228">
        <f>$K$6</f>
        <v>0.24179999999999999</v>
      </c>
      <c r="J23" s="209">
        <f>ROUND(H23*(I23+1),2)</f>
        <v>0</v>
      </c>
      <c r="K23" s="209">
        <f>ROUND(G23*J23,2)</f>
        <v>0</v>
      </c>
      <c r="M23" s="232"/>
    </row>
    <row r="24" spans="1:13" s="7" customFormat="1" ht="16.5" thickBot="1">
      <c r="A24" s="238"/>
      <c r="B24" s="256" t="s">
        <v>19</v>
      </c>
      <c r="C24" s="257" t="s">
        <v>99</v>
      </c>
      <c r="D24" s="341"/>
      <c r="E24" s="286"/>
      <c r="F24" s="258" t="s">
        <v>100</v>
      </c>
      <c r="G24" s="287">
        <v>145.6</v>
      </c>
      <c r="H24" s="204"/>
      <c r="I24" s="228">
        <f t="shared" ref="I24:I25" si="0">$K$6</f>
        <v>0.24179999999999999</v>
      </c>
      <c r="J24" s="209">
        <f t="shared" ref="J24:J25" si="1">ROUND(H24*(I24+1),2)</f>
        <v>0</v>
      </c>
      <c r="K24" s="209">
        <f t="shared" ref="K24:K25" si="2">ROUND(G24*J24,2)</f>
        <v>0</v>
      </c>
      <c r="M24" s="232"/>
    </row>
    <row r="25" spans="1:13" s="7" customFormat="1" ht="48" thickBot="1">
      <c r="A25" s="238"/>
      <c r="B25" s="256" t="s">
        <v>20</v>
      </c>
      <c r="C25" s="257" t="s">
        <v>380</v>
      </c>
      <c r="D25" s="341"/>
      <c r="E25" s="286"/>
      <c r="F25" s="258" t="s">
        <v>42</v>
      </c>
      <c r="G25" s="287">
        <v>1.1200000000000001</v>
      </c>
      <c r="H25" s="204"/>
      <c r="I25" s="228">
        <f t="shared" si="0"/>
        <v>0.24179999999999999</v>
      </c>
      <c r="J25" s="209">
        <f t="shared" si="1"/>
        <v>0</v>
      </c>
      <c r="K25" s="209">
        <f t="shared" si="2"/>
        <v>0</v>
      </c>
      <c r="M25" s="232"/>
    </row>
    <row r="26" spans="1:13" s="5" customFormat="1">
      <c r="A26" s="250"/>
      <c r="B26" s="295"/>
      <c r="C26" s="347"/>
      <c r="D26" s="361"/>
      <c r="E26" s="362"/>
      <c r="F26" s="293"/>
      <c r="G26" s="294"/>
      <c r="H26" s="178"/>
      <c r="I26" s="228"/>
      <c r="J26" s="178"/>
      <c r="K26" s="187"/>
      <c r="L26" s="6"/>
      <c r="M26" s="232"/>
    </row>
    <row r="27" spans="1:13" s="5" customFormat="1">
      <c r="A27" s="250"/>
      <c r="B27" s="295"/>
      <c r="C27" s="244" t="s">
        <v>23</v>
      </c>
      <c r="D27" s="363"/>
      <c r="E27" s="150"/>
      <c r="F27" s="297"/>
      <c r="G27" s="298"/>
      <c r="H27" s="349"/>
      <c r="I27" s="9"/>
      <c r="J27" s="178"/>
      <c r="K27" s="207">
        <f>SUM(K23:K26)</f>
        <v>0</v>
      </c>
      <c r="L27" s="6"/>
      <c r="M27" s="232"/>
    </row>
    <row r="28" spans="1:13" s="5" customFormat="1">
      <c r="A28" s="250"/>
      <c r="B28" s="295"/>
      <c r="C28" s="299"/>
      <c r="D28" s="363"/>
      <c r="E28" s="150"/>
      <c r="F28" s="297"/>
      <c r="G28" s="298"/>
      <c r="H28" s="349"/>
      <c r="I28" s="9"/>
      <c r="J28" s="178"/>
      <c r="K28" s="149"/>
      <c r="L28" s="6"/>
      <c r="M28" s="232"/>
    </row>
    <row r="29" spans="1:13" s="5" customFormat="1" ht="16.5" thickBot="1">
      <c r="A29" s="250"/>
      <c r="B29" s="251">
        <v>2</v>
      </c>
      <c r="C29" s="252" t="s">
        <v>101</v>
      </c>
      <c r="D29" s="361"/>
      <c r="E29" s="362"/>
      <c r="F29" s="293"/>
      <c r="G29" s="294"/>
      <c r="H29" s="178"/>
      <c r="I29" s="9"/>
      <c r="J29" s="178"/>
      <c r="K29" s="187"/>
      <c r="L29" s="6"/>
      <c r="M29" s="232"/>
    </row>
    <row r="30" spans="1:13" s="7" customFormat="1" ht="32.25" thickBot="1">
      <c r="A30" s="238"/>
      <c r="B30" s="256" t="s">
        <v>25</v>
      </c>
      <c r="C30" s="257" t="s">
        <v>102</v>
      </c>
      <c r="D30" s="341"/>
      <c r="E30" s="286"/>
      <c r="F30" s="258" t="s">
        <v>18</v>
      </c>
      <c r="G30" s="287">
        <v>37.090000000000003</v>
      </c>
      <c r="H30" s="204"/>
      <c r="I30" s="228">
        <f>$K$6</f>
        <v>0.24179999999999999</v>
      </c>
      <c r="J30" s="209">
        <f>ROUND(H30*(I30+1),2)</f>
        <v>0</v>
      </c>
      <c r="K30" s="209">
        <f>ROUND(G30*J30,2)</f>
        <v>0</v>
      </c>
      <c r="M30" s="232"/>
    </row>
    <row r="31" spans="1:13" s="5" customFormat="1">
      <c r="A31" s="250"/>
      <c r="B31" s="295"/>
      <c r="C31" s="347"/>
      <c r="D31" s="361"/>
      <c r="E31" s="362"/>
      <c r="F31" s="293"/>
      <c r="G31" s="294"/>
      <c r="H31" s="178"/>
      <c r="I31" s="9"/>
      <c r="J31" s="178"/>
      <c r="K31" s="187"/>
      <c r="L31" s="6"/>
      <c r="M31" s="232"/>
    </row>
    <row r="32" spans="1:13" s="5" customFormat="1">
      <c r="A32" s="250"/>
      <c r="B32" s="295"/>
      <c r="C32" s="244" t="s">
        <v>27</v>
      </c>
      <c r="D32" s="363"/>
      <c r="E32" s="150"/>
      <c r="F32" s="297"/>
      <c r="G32" s="298"/>
      <c r="H32" s="349"/>
      <c r="I32" s="9"/>
      <c r="J32" s="178"/>
      <c r="K32" s="207">
        <f>SUM(K30:K31)</f>
        <v>0</v>
      </c>
      <c r="L32" s="6"/>
      <c r="M32" s="232"/>
    </row>
    <row r="33" spans="1:13" s="5" customFormat="1">
      <c r="A33" s="250"/>
      <c r="B33" s="295"/>
      <c r="C33" s="316"/>
      <c r="D33" s="361"/>
      <c r="E33" s="362"/>
      <c r="F33" s="293"/>
      <c r="G33" s="294"/>
      <c r="H33" s="178"/>
      <c r="I33" s="9"/>
      <c r="J33" s="178"/>
      <c r="K33" s="187"/>
      <c r="L33" s="6"/>
      <c r="M33" s="232"/>
    </row>
    <row r="34" spans="1:13" s="5" customFormat="1" ht="32.25" thickBot="1">
      <c r="A34" s="250"/>
      <c r="B34" s="251">
        <v>3</v>
      </c>
      <c r="C34" s="252" t="s">
        <v>367</v>
      </c>
      <c r="D34" s="361"/>
      <c r="E34" s="362"/>
      <c r="F34" s="293"/>
      <c r="G34" s="294"/>
      <c r="H34" s="178"/>
      <c r="I34" s="9"/>
      <c r="J34" s="178"/>
      <c r="K34" s="187"/>
      <c r="L34" s="6"/>
      <c r="M34" s="232"/>
    </row>
    <row r="35" spans="1:13" s="7" customFormat="1" ht="63.75" thickBot="1">
      <c r="A35" s="238"/>
      <c r="B35" s="256" t="s">
        <v>40</v>
      </c>
      <c r="C35" s="257" t="s">
        <v>470</v>
      </c>
      <c r="D35" s="341"/>
      <c r="E35" s="286"/>
      <c r="F35" s="258" t="s">
        <v>83</v>
      </c>
      <c r="G35" s="287">
        <v>4</v>
      </c>
      <c r="H35" s="204"/>
      <c r="I35" s="228">
        <f t="shared" ref="I35:I37" si="3">$K$6</f>
        <v>0.24179999999999999</v>
      </c>
      <c r="J35" s="209">
        <f>ROUND(H35*(I35+1),2)</f>
        <v>0</v>
      </c>
      <c r="K35" s="209">
        <f>ROUND(G35*J35,2)</f>
        <v>0</v>
      </c>
      <c r="M35" s="232"/>
    </row>
    <row r="36" spans="1:13" s="7" customFormat="1" ht="32.25" thickBot="1">
      <c r="A36" s="238"/>
      <c r="B36" s="256" t="s">
        <v>43</v>
      </c>
      <c r="C36" s="257" t="s">
        <v>56</v>
      </c>
      <c r="D36" s="341" t="s">
        <v>437</v>
      </c>
      <c r="E36" s="286" t="s">
        <v>26</v>
      </c>
      <c r="F36" s="258" t="s">
        <v>57</v>
      </c>
      <c r="G36" s="259">
        <v>2</v>
      </c>
      <c r="H36" s="598">
        <f>ROUND('C-1.1_03'!$G$16,2)</f>
        <v>0</v>
      </c>
      <c r="I36" s="228">
        <f t="shared" si="3"/>
        <v>0.24179999999999999</v>
      </c>
      <c r="J36" s="209">
        <f t="shared" ref="J36:J37" si="4">ROUND(H36*(I36+1),2)</f>
        <v>0</v>
      </c>
      <c r="K36" s="209">
        <f t="shared" ref="K36:K37" si="5">ROUND(G36*J36,2)</f>
        <v>0</v>
      </c>
      <c r="M36" s="232"/>
    </row>
    <row r="37" spans="1:13" s="7" customFormat="1" ht="48" thickBot="1">
      <c r="A37" s="238"/>
      <c r="B37" s="256" t="s">
        <v>44</v>
      </c>
      <c r="C37" s="257" t="s">
        <v>103</v>
      </c>
      <c r="D37" s="341" t="s">
        <v>438</v>
      </c>
      <c r="E37" s="286" t="s">
        <v>26</v>
      </c>
      <c r="F37" s="258" t="s">
        <v>57</v>
      </c>
      <c r="G37" s="259">
        <v>5</v>
      </c>
      <c r="H37" s="598">
        <f>ROUND('C-1.1_04'!$G$16,2)</f>
        <v>0</v>
      </c>
      <c r="I37" s="228">
        <f t="shared" si="3"/>
        <v>0.24179999999999999</v>
      </c>
      <c r="J37" s="209">
        <f t="shared" si="4"/>
        <v>0</v>
      </c>
      <c r="K37" s="209">
        <f t="shared" si="5"/>
        <v>0</v>
      </c>
      <c r="M37" s="232"/>
    </row>
    <row r="38" spans="1:13" s="5" customFormat="1">
      <c r="A38" s="250"/>
      <c r="B38" s="295"/>
      <c r="C38" s="347"/>
      <c r="D38" s="361"/>
      <c r="E38" s="362"/>
      <c r="F38" s="293"/>
      <c r="G38" s="294"/>
      <c r="H38" s="178"/>
      <c r="I38" s="228"/>
      <c r="J38" s="178"/>
      <c r="K38" s="187"/>
      <c r="L38" s="6"/>
      <c r="M38" s="232"/>
    </row>
    <row r="39" spans="1:13" s="5" customFormat="1">
      <c r="A39" s="250"/>
      <c r="B39" s="295"/>
      <c r="C39" s="244" t="s">
        <v>49</v>
      </c>
      <c r="D39" s="363"/>
      <c r="E39" s="150"/>
      <c r="F39" s="297"/>
      <c r="G39" s="298"/>
      <c r="H39" s="349"/>
      <c r="I39" s="9"/>
      <c r="J39" s="178"/>
      <c r="K39" s="207">
        <f>SUM(K35:K38)</f>
        <v>0</v>
      </c>
      <c r="L39" s="6"/>
      <c r="M39" s="232"/>
    </row>
    <row r="40" spans="1:13" s="5" customFormat="1">
      <c r="A40" s="250"/>
      <c r="B40" s="295"/>
      <c r="C40" s="299"/>
      <c r="D40" s="363"/>
      <c r="E40" s="150"/>
      <c r="F40" s="297"/>
      <c r="G40" s="298"/>
      <c r="H40" s="349"/>
      <c r="I40" s="9"/>
      <c r="J40" s="178"/>
      <c r="K40" s="149"/>
      <c r="L40" s="6"/>
      <c r="M40" s="232"/>
    </row>
    <row r="41" spans="1:13" s="5" customFormat="1" ht="32.25" thickBot="1">
      <c r="A41" s="250"/>
      <c r="B41" s="251">
        <v>4</v>
      </c>
      <c r="C41" s="252" t="s">
        <v>104</v>
      </c>
      <c r="D41" s="361"/>
      <c r="E41" s="362"/>
      <c r="F41" s="293"/>
      <c r="G41" s="294"/>
      <c r="H41" s="178"/>
      <c r="I41" s="9"/>
      <c r="J41" s="178"/>
      <c r="K41" s="187"/>
      <c r="L41" s="6"/>
      <c r="M41" s="232"/>
    </row>
    <row r="42" spans="1:13" s="7" customFormat="1" ht="32.25" thickBot="1">
      <c r="A42" s="238"/>
      <c r="B42" s="256" t="s">
        <v>51</v>
      </c>
      <c r="C42" s="257" t="s">
        <v>105</v>
      </c>
      <c r="D42" s="341" t="s">
        <v>445</v>
      </c>
      <c r="E42" s="286" t="s">
        <v>26</v>
      </c>
      <c r="F42" s="258" t="s">
        <v>57</v>
      </c>
      <c r="G42" s="259">
        <v>20</v>
      </c>
      <c r="H42" s="598">
        <f>ROUND('E-1.1_01'!$G$15,2)</f>
        <v>0</v>
      </c>
      <c r="I42" s="228">
        <f>$K$6</f>
        <v>0.24179999999999999</v>
      </c>
      <c r="J42" s="209">
        <f>ROUND(H42*(I42+1),2)</f>
        <v>0</v>
      </c>
      <c r="K42" s="209">
        <f>ROUND(G42*J42,2)</f>
        <v>0</v>
      </c>
      <c r="M42" s="232"/>
    </row>
    <row r="43" spans="1:13" s="5" customFormat="1">
      <c r="A43" s="250"/>
      <c r="B43" s="295"/>
      <c r="C43" s="347"/>
      <c r="D43" s="361"/>
      <c r="E43" s="362"/>
      <c r="F43" s="293"/>
      <c r="G43" s="294"/>
      <c r="H43" s="178"/>
      <c r="I43" s="9"/>
      <c r="J43" s="178"/>
      <c r="K43" s="187"/>
      <c r="L43" s="6"/>
      <c r="M43" s="232"/>
    </row>
    <row r="44" spans="1:13" s="5" customFormat="1">
      <c r="A44" s="250"/>
      <c r="B44" s="295"/>
      <c r="C44" s="244" t="s">
        <v>52</v>
      </c>
      <c r="D44" s="363"/>
      <c r="E44" s="150"/>
      <c r="F44" s="297"/>
      <c r="G44" s="298"/>
      <c r="H44" s="349"/>
      <c r="I44" s="9"/>
      <c r="J44" s="178"/>
      <c r="K44" s="207">
        <f>SUM(K42:K43)</f>
        <v>0</v>
      </c>
      <c r="L44" s="6"/>
      <c r="M44" s="232"/>
    </row>
    <row r="45" spans="1:13" s="5" customFormat="1">
      <c r="A45" s="250"/>
      <c r="B45" s="295"/>
      <c r="C45" s="299"/>
      <c r="D45" s="363"/>
      <c r="E45" s="150"/>
      <c r="F45" s="297"/>
      <c r="G45" s="298"/>
      <c r="H45" s="349"/>
      <c r="I45" s="9"/>
      <c r="J45" s="178"/>
      <c r="K45" s="149"/>
      <c r="L45" s="6"/>
      <c r="M45" s="232"/>
    </row>
    <row r="46" spans="1:13" s="5" customFormat="1" ht="16.5" thickBot="1">
      <c r="A46" s="250"/>
      <c r="B46" s="251">
        <v>5</v>
      </c>
      <c r="C46" s="252" t="s">
        <v>478</v>
      </c>
      <c r="D46" s="346"/>
      <c r="E46" s="503"/>
      <c r="F46" s="253"/>
      <c r="G46" s="254"/>
      <c r="H46" s="209"/>
      <c r="I46" s="228"/>
      <c r="J46" s="209"/>
      <c r="K46" s="208"/>
      <c r="L46" s="6"/>
      <c r="M46" s="232"/>
    </row>
    <row r="47" spans="1:13" s="7" customFormat="1" ht="32.25" thickBot="1">
      <c r="A47" s="238"/>
      <c r="B47" s="256" t="s">
        <v>54</v>
      </c>
      <c r="C47" s="257" t="s">
        <v>477</v>
      </c>
      <c r="D47" s="341"/>
      <c r="E47" s="286"/>
      <c r="F47" s="258" t="s">
        <v>72</v>
      </c>
      <c r="G47" s="287">
        <v>2</v>
      </c>
      <c r="H47" s="204"/>
      <c r="I47" s="228">
        <f>$K$6</f>
        <v>0.24179999999999999</v>
      </c>
      <c r="J47" s="209">
        <f>ROUND(H47*(I47+1),2)</f>
        <v>0</v>
      </c>
      <c r="K47" s="209">
        <f>ROUND(G47*J47,2)</f>
        <v>0</v>
      </c>
      <c r="M47" s="232"/>
    </row>
    <row r="48" spans="1:13" s="7" customFormat="1" ht="48" thickBot="1">
      <c r="A48" s="238"/>
      <c r="B48" s="256" t="s">
        <v>55</v>
      </c>
      <c r="C48" s="257" t="s">
        <v>479</v>
      </c>
      <c r="D48" s="341"/>
      <c r="E48" s="286"/>
      <c r="F48" s="258" t="s">
        <v>18</v>
      </c>
      <c r="G48" s="287">
        <v>0.3</v>
      </c>
      <c r="H48" s="204"/>
      <c r="I48" s="228">
        <f>$K$6</f>
        <v>0.24179999999999999</v>
      </c>
      <c r="J48" s="209">
        <f>ROUND(H48*(I48+1),2)</f>
        <v>0</v>
      </c>
      <c r="K48" s="209">
        <f>ROUND(G48*J48,2)</f>
        <v>0</v>
      </c>
      <c r="M48" s="232"/>
    </row>
    <row r="49" spans="1:13" s="5" customFormat="1">
      <c r="A49" s="250"/>
      <c r="B49" s="504"/>
      <c r="C49" s="257"/>
      <c r="D49" s="346"/>
      <c r="E49" s="503"/>
      <c r="F49" s="253"/>
      <c r="G49" s="254"/>
      <c r="H49" s="255"/>
      <c r="I49" s="228"/>
      <c r="J49" s="209"/>
      <c r="K49" s="208"/>
      <c r="L49" s="6"/>
      <c r="M49" s="232"/>
    </row>
    <row r="50" spans="1:13" s="5" customFormat="1">
      <c r="A50" s="250"/>
      <c r="B50" s="504"/>
      <c r="C50" s="244" t="s">
        <v>63</v>
      </c>
      <c r="D50" s="505"/>
      <c r="E50" s="506"/>
      <c r="F50" s="261"/>
      <c r="G50" s="262"/>
      <c r="H50" s="263"/>
      <c r="I50" s="228"/>
      <c r="J50" s="209"/>
      <c r="K50" s="207">
        <f>SUM(K47:K49)</f>
        <v>0</v>
      </c>
      <c r="L50" s="6"/>
      <c r="M50" s="232"/>
    </row>
    <row r="51" spans="1:13" s="5" customFormat="1">
      <c r="A51" s="250"/>
      <c r="B51" s="504"/>
      <c r="C51" s="507"/>
      <c r="D51" s="346"/>
      <c r="E51" s="503"/>
      <c r="F51" s="253"/>
      <c r="G51" s="254"/>
      <c r="H51" s="255"/>
      <c r="I51" s="228"/>
      <c r="J51" s="209"/>
      <c r="K51" s="208"/>
      <c r="L51" s="6"/>
      <c r="M51" s="232"/>
    </row>
    <row r="52" spans="1:13" s="5" customFormat="1">
      <c r="A52" s="250"/>
      <c r="B52" s="256"/>
      <c r="C52" s="261"/>
      <c r="D52" s="508"/>
      <c r="E52" s="506"/>
      <c r="F52" s="261"/>
      <c r="G52" s="262"/>
      <c r="H52" s="509"/>
      <c r="I52" s="510"/>
      <c r="J52" s="209"/>
      <c r="K52" s="207"/>
      <c r="L52" s="232"/>
    </row>
    <row r="53" spans="1:13">
      <c r="B53" s="264"/>
      <c r="C53" s="265" t="s">
        <v>8</v>
      </c>
      <c r="D53" s="511"/>
      <c r="E53" s="189"/>
      <c r="F53" s="266"/>
      <c r="G53" s="267"/>
      <c r="H53" s="267"/>
      <c r="I53" s="267"/>
      <c r="J53" s="206"/>
      <c r="K53" s="205">
        <f>SUM(K22:K52)/2</f>
        <v>0</v>
      </c>
      <c r="L53" s="11"/>
    </row>
    <row r="54" spans="1:13">
      <c r="B54" s="278"/>
      <c r="C54" s="303"/>
      <c r="D54" s="366"/>
      <c r="E54" s="192"/>
      <c r="F54" s="269"/>
      <c r="G54" s="270"/>
      <c r="H54" s="271"/>
      <c r="I54" s="271"/>
      <c r="J54" s="271"/>
      <c r="K54" s="270"/>
    </row>
    <row r="55" spans="1:13">
      <c r="B55" s="368"/>
      <c r="H55" s="369"/>
      <c r="I55" s="369"/>
      <c r="J55" s="369"/>
    </row>
  </sheetData>
  <sheetProtection algorithmName="SHA-512" hashValue="Tlo6TvWpXr0en82JcmdoyNM6NAeUw3OXP8TQKmn4Y/2OGrcwpi0Vveu2XvDvEfqc7TPTuiDymYyS6ptQS9swyg==" saltValue="MvzE28Suh97OoPcKhxwg6Q=="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1" manualBreakCount="1">
    <brk id="21" max="16383" man="1"/>
  </rowBreaks>
  <legacy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Plan17">
    <tabColor rgb="FFFFFF00"/>
  </sheetPr>
  <dimension ref="A3:AMI23"/>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5.7109375" style="18" customWidth="1"/>
    <col min="5" max="5" width="7.85546875" style="19" customWidth="1"/>
    <col min="6" max="6" width="15.7109375" style="18" customWidth="1"/>
    <col min="7" max="7" width="15.7109375" style="17" customWidth="1"/>
    <col min="8" max="8" width="10.5703125" style="375" customWidth="1"/>
    <col min="9" max="1023" width="9.140625" style="376"/>
    <col min="1024" max="16384" width="9.140625" style="318"/>
  </cols>
  <sheetData>
    <row r="3" spans="1:12" s="370" customFormat="1" ht="16.5" customHeight="1">
      <c r="A3" s="60"/>
      <c r="B3" s="679" t="s">
        <v>279</v>
      </c>
      <c r="C3" s="679"/>
      <c r="D3" s="679"/>
      <c r="E3" s="679"/>
      <c r="F3" s="679"/>
      <c r="G3" s="679"/>
    </row>
    <row r="4" spans="1:12" s="371" customFormat="1" ht="16.5" customHeight="1">
      <c r="A4" s="17"/>
      <c r="B4" s="55"/>
      <c r="C4" s="58" t="s">
        <v>26</v>
      </c>
      <c r="D4" s="57"/>
      <c r="E4" s="56"/>
      <c r="F4" s="58"/>
      <c r="G4" s="59"/>
    </row>
    <row r="5" spans="1:12" s="371" customFormat="1" ht="16.5" customHeight="1">
      <c r="A5" s="17"/>
      <c r="B5" s="55"/>
      <c r="C5" s="58" t="s">
        <v>438</v>
      </c>
      <c r="D5" s="57"/>
      <c r="E5" s="56"/>
      <c r="F5" s="58"/>
      <c r="G5" s="59"/>
    </row>
    <row r="6" spans="1:12" s="371" customFormat="1" ht="31.5" customHeight="1">
      <c r="A6" s="17"/>
      <c r="B6" s="60"/>
      <c r="C6" s="680" t="s">
        <v>103</v>
      </c>
      <c r="D6" s="680"/>
      <c r="E6" s="680"/>
      <c r="F6" s="680"/>
      <c r="G6" s="680"/>
    </row>
    <row r="7" spans="1:12" s="371" customFormat="1" ht="12.75" customHeight="1">
      <c r="A7" s="17"/>
      <c r="B7" s="61"/>
      <c r="C7" s="61"/>
      <c r="D7" s="62"/>
      <c r="E7" s="62"/>
      <c r="F7" s="61"/>
      <c r="G7" s="61"/>
    </row>
    <row r="8" spans="1:12" s="371" customFormat="1" ht="12.75" customHeight="1">
      <c r="A8" s="17"/>
      <c r="B8" s="63" t="s">
        <v>280</v>
      </c>
      <c r="C8" s="63" t="s">
        <v>57</v>
      </c>
      <c r="D8" s="62"/>
      <c r="E8" s="62"/>
      <c r="F8" s="61"/>
      <c r="G8" s="61"/>
    </row>
    <row r="9" spans="1:12" s="371" customFormat="1" ht="12.75" customHeight="1">
      <c r="A9" s="17"/>
      <c r="B9" s="36"/>
      <c r="C9" s="36"/>
      <c r="D9" s="37"/>
      <c r="E9" s="37"/>
      <c r="F9" s="36"/>
      <c r="G9" s="36"/>
      <c r="L9" s="372"/>
    </row>
    <row r="10" spans="1:12" s="371" customFormat="1" ht="25.5" customHeight="1" thickBot="1">
      <c r="A10" s="17"/>
      <c r="B10" s="81" t="s">
        <v>6</v>
      </c>
      <c r="C10" s="81" t="s">
        <v>7</v>
      </c>
      <c r="D10" s="81" t="s">
        <v>13</v>
      </c>
      <c r="E10" s="81" t="s">
        <v>14</v>
      </c>
      <c r="F10" s="233" t="s">
        <v>281</v>
      </c>
      <c r="G10" s="82" t="s">
        <v>282</v>
      </c>
    </row>
    <row r="11" spans="1:12" s="370" customFormat="1" ht="26.25" thickBot="1">
      <c r="A11" s="60"/>
      <c r="B11" s="64">
        <v>1</v>
      </c>
      <c r="C11" s="135" t="s">
        <v>337</v>
      </c>
      <c r="D11" s="136" t="s">
        <v>277</v>
      </c>
      <c r="E11" s="202">
        <v>24</v>
      </c>
      <c r="F11" s="419"/>
      <c r="G11" s="201">
        <f>ROUND(E11*F11,2)</f>
        <v>0</v>
      </c>
    </row>
    <row r="12" spans="1:12" s="370" customFormat="1" ht="39" thickBot="1">
      <c r="A12" s="60"/>
      <c r="B12" s="64">
        <f>B11+1</f>
        <v>2</v>
      </c>
      <c r="C12" s="135" t="s">
        <v>338</v>
      </c>
      <c r="D12" s="138" t="s">
        <v>277</v>
      </c>
      <c r="E12" s="137">
        <v>24</v>
      </c>
      <c r="F12" s="419"/>
      <c r="G12" s="203">
        <f t="shared" ref="G12:G14" si="0">ROUND(E12*F12,2)</f>
        <v>0</v>
      </c>
      <c r="I12" s="512"/>
      <c r="J12" s="512"/>
      <c r="L12" s="373"/>
    </row>
    <row r="13" spans="1:12" s="370" customFormat="1" ht="26.25" thickBot="1">
      <c r="A13" s="60"/>
      <c r="B13" s="64">
        <f>B12+1</f>
        <v>3</v>
      </c>
      <c r="C13" s="135" t="s">
        <v>339</v>
      </c>
      <c r="D13" s="138" t="s">
        <v>277</v>
      </c>
      <c r="E13" s="137">
        <v>1</v>
      </c>
      <c r="F13" s="419"/>
      <c r="G13" s="203">
        <f t="shared" si="0"/>
        <v>0</v>
      </c>
    </row>
    <row r="14" spans="1:12" s="370" customFormat="1" ht="12.75" customHeight="1" thickBot="1">
      <c r="A14" s="60"/>
      <c r="B14" s="64">
        <f>B13+1</f>
        <v>4</v>
      </c>
      <c r="C14" s="135" t="s">
        <v>340</v>
      </c>
      <c r="D14" s="138" t="s">
        <v>72</v>
      </c>
      <c r="E14" s="139">
        <v>10</v>
      </c>
      <c r="F14" s="419"/>
      <c r="G14" s="203">
        <f t="shared" si="0"/>
        <v>0</v>
      </c>
      <c r="L14" s="373"/>
    </row>
    <row r="15" spans="1:12" s="371" customFormat="1" ht="12.75" customHeight="1">
      <c r="A15" s="17"/>
      <c r="B15" s="38"/>
      <c r="C15" s="39"/>
      <c r="D15" s="40"/>
      <c r="E15" s="41"/>
      <c r="F15" s="42"/>
      <c r="G15" s="43"/>
      <c r="H15" s="374"/>
    </row>
    <row r="16" spans="1:12" s="371" customFormat="1" ht="12.75" customHeight="1">
      <c r="A16" s="17"/>
      <c r="B16" s="39"/>
      <c r="C16" s="39"/>
      <c r="D16" s="40"/>
      <c r="E16" s="40"/>
      <c r="F16" s="53" t="s">
        <v>294</v>
      </c>
      <c r="G16" s="54">
        <f>SUM(G11:G15)</f>
        <v>0</v>
      </c>
      <c r="H16" s="374"/>
    </row>
    <row r="17" spans="1:1023" s="371" customFormat="1" ht="12.75" customHeight="1">
      <c r="A17" s="17"/>
      <c r="B17" s="681" t="s">
        <v>329</v>
      </c>
      <c r="C17" s="681"/>
      <c r="D17" s="37"/>
      <c r="E17" s="37"/>
      <c r="F17" s="48"/>
      <c r="G17" s="49"/>
      <c r="H17" s="374"/>
    </row>
    <row r="18" spans="1:1023" s="371" customFormat="1" ht="12.75" customHeight="1">
      <c r="A18" s="17"/>
      <c r="B18" s="50" t="s">
        <v>330</v>
      </c>
      <c r="C18" s="50" t="s">
        <v>331</v>
      </c>
      <c r="D18" s="50" t="s">
        <v>332</v>
      </c>
      <c r="E18" s="37"/>
      <c r="F18" s="48"/>
      <c r="G18" s="49"/>
      <c r="H18" s="374"/>
    </row>
    <row r="19" spans="1:1023" s="371" customFormat="1" ht="12.75" customHeight="1">
      <c r="A19" s="17"/>
      <c r="B19" s="44">
        <v>3</v>
      </c>
      <c r="C19" s="44" t="s">
        <v>341</v>
      </c>
      <c r="D19" s="16">
        <v>8</v>
      </c>
      <c r="E19" s="37"/>
      <c r="F19" s="48"/>
      <c r="G19" s="49"/>
      <c r="H19" s="374"/>
    </row>
    <row r="20" spans="1:1023" s="371" customFormat="1" ht="12.75" customHeight="1">
      <c r="A20" s="17"/>
      <c r="B20" s="44">
        <v>3</v>
      </c>
      <c r="C20" s="44" t="s">
        <v>342</v>
      </c>
      <c r="D20" s="16">
        <v>8</v>
      </c>
      <c r="E20" s="37"/>
      <c r="F20" s="48"/>
      <c r="G20" s="49"/>
      <c r="H20" s="374"/>
    </row>
    <row r="21" spans="1:1023" s="371" customFormat="1" ht="12.75" customHeight="1">
      <c r="A21" s="17"/>
      <c r="B21" s="44">
        <v>1</v>
      </c>
      <c r="C21" s="44" t="s">
        <v>336</v>
      </c>
      <c r="D21" s="16">
        <v>1</v>
      </c>
      <c r="E21" s="45"/>
      <c r="F21" s="46"/>
      <c r="G21" s="47"/>
      <c r="H21" s="374"/>
    </row>
    <row r="22" spans="1:1023" ht="12.75" customHeight="1">
      <c r="A22" s="52"/>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318"/>
      <c r="AS22" s="318"/>
      <c r="AT22" s="318"/>
      <c r="AU22" s="318"/>
      <c r="AV22" s="318"/>
      <c r="AW22" s="318"/>
      <c r="AX22" s="318"/>
      <c r="AY22" s="318"/>
      <c r="AZ22" s="318"/>
      <c r="BA22" s="318"/>
      <c r="BB22" s="318"/>
      <c r="BC22" s="318"/>
      <c r="BD22" s="318"/>
      <c r="BE22" s="318"/>
      <c r="BF22" s="318"/>
      <c r="BG22" s="318"/>
      <c r="BH22" s="318"/>
      <c r="BI22" s="318"/>
      <c r="BJ22" s="318"/>
      <c r="BK22" s="318"/>
      <c r="BL22" s="318"/>
      <c r="BM22" s="318"/>
      <c r="BN22" s="318"/>
      <c r="BO22" s="318"/>
      <c r="BP22" s="318"/>
      <c r="BQ22" s="318"/>
      <c r="BR22" s="318"/>
      <c r="BS22" s="318"/>
      <c r="BT22" s="318"/>
      <c r="BU22" s="318"/>
      <c r="BV22" s="318"/>
      <c r="BW22" s="318"/>
      <c r="BX22" s="318"/>
      <c r="BY22" s="318"/>
      <c r="BZ22" s="318"/>
      <c r="CA22" s="318"/>
      <c r="CB22" s="318"/>
      <c r="CC22" s="318"/>
      <c r="CD22" s="318"/>
      <c r="CE22" s="318"/>
      <c r="CF22" s="318"/>
      <c r="CG22" s="318"/>
      <c r="CH22" s="318"/>
      <c r="CI22" s="318"/>
      <c r="CJ22" s="318"/>
      <c r="CK22" s="318"/>
      <c r="CL22" s="318"/>
      <c r="CM22" s="318"/>
      <c r="CN22" s="318"/>
      <c r="CO22" s="318"/>
      <c r="CP22" s="318"/>
      <c r="CQ22" s="318"/>
      <c r="CR22" s="318"/>
      <c r="CS22" s="318"/>
      <c r="CT22" s="318"/>
      <c r="CU22" s="318"/>
      <c r="CV22" s="318"/>
      <c r="CW22" s="318"/>
      <c r="CX22" s="318"/>
      <c r="CY22" s="318"/>
      <c r="CZ22" s="318"/>
      <c r="DA22" s="318"/>
      <c r="DB22" s="318"/>
      <c r="DC22" s="318"/>
      <c r="DD22" s="318"/>
      <c r="DE22" s="318"/>
      <c r="DF22" s="318"/>
      <c r="DG22" s="318"/>
      <c r="DH22" s="318"/>
      <c r="DI22" s="318"/>
      <c r="DJ22" s="318"/>
      <c r="DK22" s="318"/>
      <c r="DL22" s="318"/>
      <c r="DM22" s="318"/>
      <c r="DN22" s="318"/>
      <c r="DO22" s="318"/>
      <c r="DP22" s="318"/>
      <c r="DQ22" s="318"/>
      <c r="DR22" s="318"/>
      <c r="DS22" s="318"/>
      <c r="DT22" s="318"/>
      <c r="DU22" s="318"/>
      <c r="DV22" s="318"/>
      <c r="DW22" s="318"/>
      <c r="DX22" s="318"/>
      <c r="DY22" s="318"/>
      <c r="DZ22" s="318"/>
      <c r="EA22" s="318"/>
      <c r="EB22" s="318"/>
      <c r="EC22" s="318"/>
      <c r="ED22" s="318"/>
      <c r="EE22" s="318"/>
      <c r="EF22" s="318"/>
      <c r="EG22" s="318"/>
      <c r="EH22" s="318"/>
      <c r="EI22" s="318"/>
      <c r="EJ22" s="318"/>
      <c r="EK22" s="318"/>
      <c r="EL22" s="318"/>
      <c r="EM22" s="318"/>
      <c r="EN22" s="318"/>
      <c r="EO22" s="318"/>
      <c r="EP22" s="318"/>
      <c r="EQ22" s="318"/>
      <c r="ER22" s="318"/>
      <c r="ES22" s="318"/>
      <c r="ET22" s="318"/>
      <c r="EU22" s="318"/>
      <c r="EV22" s="318"/>
      <c r="EW22" s="318"/>
      <c r="EX22" s="318"/>
      <c r="EY22" s="318"/>
      <c r="EZ22" s="318"/>
      <c r="FA22" s="318"/>
      <c r="FB22" s="318"/>
      <c r="FC22" s="318"/>
      <c r="FD22" s="318"/>
      <c r="FE22" s="318"/>
      <c r="FF22" s="318"/>
      <c r="FG22" s="318"/>
      <c r="FH22" s="318"/>
      <c r="FI22" s="318"/>
      <c r="FJ22" s="318"/>
      <c r="FK22" s="318"/>
      <c r="FL22" s="318"/>
      <c r="FM22" s="318"/>
      <c r="FN22" s="318"/>
      <c r="FO22" s="318"/>
      <c r="FP22" s="318"/>
      <c r="FQ22" s="318"/>
      <c r="FR22" s="318"/>
      <c r="FS22" s="318"/>
      <c r="FT22" s="318"/>
      <c r="FU22" s="318"/>
      <c r="FV22" s="318"/>
      <c r="FW22" s="318"/>
      <c r="FX22" s="318"/>
      <c r="FY22" s="318"/>
      <c r="FZ22" s="318"/>
      <c r="GA22" s="318"/>
      <c r="GB22" s="318"/>
      <c r="GC22" s="318"/>
      <c r="GD22" s="318"/>
      <c r="GE22" s="318"/>
      <c r="GF22" s="318"/>
      <c r="GG22" s="318"/>
      <c r="GH22" s="318"/>
      <c r="GI22" s="318"/>
      <c r="GJ22" s="318"/>
      <c r="GK22" s="318"/>
      <c r="GL22" s="318"/>
      <c r="GM22" s="318"/>
      <c r="GN22" s="318"/>
      <c r="GO22" s="318"/>
      <c r="GP22" s="318"/>
      <c r="GQ22" s="318"/>
      <c r="GR22" s="318"/>
      <c r="GS22" s="318"/>
      <c r="GT22" s="318"/>
      <c r="GU22" s="318"/>
      <c r="GV22" s="318"/>
      <c r="GW22" s="318"/>
      <c r="GX22" s="318"/>
      <c r="GY22" s="318"/>
      <c r="GZ22" s="318"/>
      <c r="HA22" s="318"/>
      <c r="HB22" s="318"/>
      <c r="HC22" s="318"/>
      <c r="HD22" s="318"/>
      <c r="HE22" s="318"/>
      <c r="HF22" s="318"/>
      <c r="HG22" s="318"/>
      <c r="HH22" s="318"/>
      <c r="HI22" s="318"/>
      <c r="HJ22" s="318"/>
      <c r="HK22" s="318"/>
      <c r="HL22" s="318"/>
      <c r="HM22" s="318"/>
      <c r="HN22" s="318"/>
      <c r="HO22" s="318"/>
      <c r="HP22" s="318"/>
      <c r="HQ22" s="318"/>
      <c r="HR22" s="318"/>
      <c r="HS22" s="318"/>
      <c r="HT22" s="318"/>
      <c r="HU22" s="318"/>
      <c r="HV22" s="318"/>
      <c r="HW22" s="318"/>
      <c r="HX22" s="318"/>
      <c r="HY22" s="318"/>
      <c r="HZ22" s="318"/>
      <c r="IA22" s="318"/>
      <c r="IB22" s="318"/>
      <c r="IC22" s="318"/>
      <c r="ID22" s="318"/>
      <c r="IE22" s="318"/>
      <c r="IF22" s="318"/>
      <c r="IG22" s="318"/>
      <c r="IH22" s="318"/>
      <c r="II22" s="318"/>
      <c r="IJ22" s="318"/>
      <c r="IK22" s="318"/>
      <c r="IL22" s="318"/>
      <c r="IM22" s="318"/>
      <c r="IN22" s="318"/>
      <c r="IO22" s="318"/>
      <c r="IP22" s="318"/>
      <c r="IQ22" s="318"/>
      <c r="IR22" s="318"/>
      <c r="IS22" s="318"/>
      <c r="IT22" s="318"/>
      <c r="IU22" s="318"/>
      <c r="IV22" s="318"/>
      <c r="IW22" s="318"/>
      <c r="IX22" s="318"/>
      <c r="IY22" s="318"/>
      <c r="IZ22" s="318"/>
      <c r="JA22" s="318"/>
      <c r="JB22" s="318"/>
      <c r="JC22" s="318"/>
      <c r="JD22" s="318"/>
      <c r="JE22" s="318"/>
      <c r="JF22" s="318"/>
      <c r="JG22" s="318"/>
      <c r="JH22" s="318"/>
      <c r="JI22" s="318"/>
      <c r="JJ22" s="318"/>
      <c r="JK22" s="318"/>
      <c r="JL22" s="318"/>
      <c r="JM22" s="318"/>
      <c r="JN22" s="318"/>
      <c r="JO22" s="318"/>
      <c r="JP22" s="318"/>
      <c r="JQ22" s="318"/>
      <c r="JR22" s="318"/>
      <c r="JS22" s="318"/>
      <c r="JT22" s="318"/>
      <c r="JU22" s="318"/>
      <c r="JV22" s="318"/>
      <c r="JW22" s="318"/>
      <c r="JX22" s="318"/>
      <c r="JY22" s="318"/>
      <c r="JZ22" s="318"/>
      <c r="KA22" s="318"/>
      <c r="KB22" s="318"/>
      <c r="KC22" s="318"/>
      <c r="KD22" s="318"/>
      <c r="KE22" s="318"/>
      <c r="KF22" s="318"/>
      <c r="KG22" s="318"/>
      <c r="KH22" s="318"/>
      <c r="KI22" s="318"/>
      <c r="KJ22" s="318"/>
      <c r="KK22" s="318"/>
      <c r="KL22" s="318"/>
      <c r="KM22" s="318"/>
      <c r="KN22" s="318"/>
      <c r="KO22" s="318"/>
      <c r="KP22" s="318"/>
      <c r="KQ22" s="318"/>
      <c r="KR22" s="318"/>
      <c r="KS22" s="318"/>
      <c r="KT22" s="318"/>
      <c r="KU22" s="318"/>
      <c r="KV22" s="318"/>
      <c r="KW22" s="318"/>
      <c r="KX22" s="318"/>
      <c r="KY22" s="318"/>
      <c r="KZ22" s="318"/>
      <c r="LA22" s="318"/>
      <c r="LB22" s="318"/>
      <c r="LC22" s="318"/>
      <c r="LD22" s="318"/>
      <c r="LE22" s="318"/>
      <c r="LF22" s="318"/>
      <c r="LG22" s="318"/>
      <c r="LH22" s="318"/>
      <c r="LI22" s="318"/>
      <c r="LJ22" s="318"/>
      <c r="LK22" s="318"/>
      <c r="LL22" s="318"/>
      <c r="LM22" s="318"/>
      <c r="LN22" s="318"/>
      <c r="LO22" s="318"/>
      <c r="LP22" s="318"/>
      <c r="LQ22" s="318"/>
      <c r="LR22" s="318"/>
      <c r="LS22" s="318"/>
      <c r="LT22" s="318"/>
      <c r="LU22" s="318"/>
      <c r="LV22" s="318"/>
      <c r="LW22" s="318"/>
      <c r="LX22" s="318"/>
      <c r="LY22" s="318"/>
      <c r="LZ22" s="318"/>
      <c r="MA22" s="318"/>
      <c r="MB22" s="318"/>
      <c r="MC22" s="318"/>
      <c r="MD22" s="318"/>
      <c r="ME22" s="318"/>
      <c r="MF22" s="318"/>
      <c r="MG22" s="318"/>
      <c r="MH22" s="318"/>
      <c r="MI22" s="318"/>
      <c r="MJ22" s="318"/>
      <c r="MK22" s="318"/>
      <c r="ML22" s="318"/>
      <c r="MM22" s="318"/>
      <c r="MN22" s="318"/>
      <c r="MO22" s="318"/>
      <c r="MP22" s="318"/>
      <c r="MQ22" s="318"/>
      <c r="MR22" s="318"/>
      <c r="MS22" s="318"/>
      <c r="MT22" s="318"/>
      <c r="MU22" s="318"/>
      <c r="MV22" s="318"/>
      <c r="MW22" s="318"/>
      <c r="MX22" s="318"/>
      <c r="MY22" s="318"/>
      <c r="MZ22" s="318"/>
      <c r="NA22" s="318"/>
      <c r="NB22" s="318"/>
      <c r="NC22" s="318"/>
      <c r="ND22" s="318"/>
      <c r="NE22" s="318"/>
      <c r="NF22" s="318"/>
      <c r="NG22" s="318"/>
      <c r="NH22" s="318"/>
      <c r="NI22" s="318"/>
      <c r="NJ22" s="318"/>
      <c r="NK22" s="318"/>
      <c r="NL22" s="318"/>
      <c r="NM22" s="318"/>
      <c r="NN22" s="318"/>
      <c r="NO22" s="318"/>
      <c r="NP22" s="318"/>
      <c r="NQ22" s="318"/>
      <c r="NR22" s="318"/>
      <c r="NS22" s="318"/>
      <c r="NT22" s="318"/>
      <c r="NU22" s="318"/>
      <c r="NV22" s="318"/>
      <c r="NW22" s="318"/>
      <c r="NX22" s="318"/>
      <c r="NY22" s="318"/>
      <c r="NZ22" s="318"/>
      <c r="OA22" s="318"/>
      <c r="OB22" s="318"/>
      <c r="OC22" s="318"/>
      <c r="OD22" s="318"/>
      <c r="OE22" s="318"/>
      <c r="OF22" s="318"/>
      <c r="OG22" s="318"/>
      <c r="OH22" s="318"/>
      <c r="OI22" s="318"/>
      <c r="OJ22" s="318"/>
      <c r="OK22" s="318"/>
      <c r="OL22" s="318"/>
      <c r="OM22" s="318"/>
      <c r="ON22" s="318"/>
      <c r="OO22" s="318"/>
      <c r="OP22" s="318"/>
      <c r="OQ22" s="318"/>
      <c r="OR22" s="318"/>
      <c r="OS22" s="318"/>
      <c r="OT22" s="318"/>
      <c r="OU22" s="318"/>
      <c r="OV22" s="318"/>
      <c r="OW22" s="318"/>
      <c r="OX22" s="318"/>
      <c r="OY22" s="318"/>
      <c r="OZ22" s="318"/>
      <c r="PA22" s="318"/>
      <c r="PB22" s="318"/>
      <c r="PC22" s="318"/>
      <c r="PD22" s="318"/>
      <c r="PE22" s="318"/>
      <c r="PF22" s="318"/>
      <c r="PG22" s="318"/>
      <c r="PH22" s="318"/>
      <c r="PI22" s="318"/>
      <c r="PJ22" s="318"/>
      <c r="PK22" s="318"/>
      <c r="PL22" s="318"/>
      <c r="PM22" s="318"/>
      <c r="PN22" s="318"/>
      <c r="PO22" s="318"/>
      <c r="PP22" s="318"/>
      <c r="PQ22" s="318"/>
      <c r="PR22" s="318"/>
      <c r="PS22" s="318"/>
      <c r="PT22" s="318"/>
      <c r="PU22" s="318"/>
      <c r="PV22" s="318"/>
      <c r="PW22" s="318"/>
      <c r="PX22" s="318"/>
      <c r="PY22" s="318"/>
      <c r="PZ22" s="318"/>
      <c r="QA22" s="318"/>
      <c r="QB22" s="318"/>
      <c r="QC22" s="318"/>
      <c r="QD22" s="318"/>
      <c r="QE22" s="318"/>
      <c r="QF22" s="318"/>
      <c r="QG22" s="318"/>
      <c r="QH22" s="318"/>
      <c r="QI22" s="318"/>
      <c r="QJ22" s="318"/>
      <c r="QK22" s="318"/>
      <c r="QL22" s="318"/>
      <c r="QM22" s="318"/>
      <c r="QN22" s="318"/>
      <c r="QO22" s="318"/>
      <c r="QP22" s="318"/>
      <c r="QQ22" s="318"/>
      <c r="QR22" s="318"/>
      <c r="QS22" s="318"/>
      <c r="QT22" s="318"/>
      <c r="QU22" s="318"/>
      <c r="QV22" s="318"/>
      <c r="QW22" s="318"/>
      <c r="QX22" s="318"/>
      <c r="QY22" s="318"/>
      <c r="QZ22" s="318"/>
      <c r="RA22" s="318"/>
      <c r="RB22" s="318"/>
      <c r="RC22" s="318"/>
      <c r="RD22" s="318"/>
      <c r="RE22" s="318"/>
      <c r="RF22" s="318"/>
      <c r="RG22" s="318"/>
      <c r="RH22" s="318"/>
      <c r="RI22" s="318"/>
      <c r="RJ22" s="318"/>
      <c r="RK22" s="318"/>
      <c r="RL22" s="318"/>
      <c r="RM22" s="318"/>
      <c r="RN22" s="318"/>
      <c r="RO22" s="318"/>
      <c r="RP22" s="318"/>
      <c r="RQ22" s="318"/>
      <c r="RR22" s="318"/>
      <c r="RS22" s="318"/>
      <c r="RT22" s="318"/>
      <c r="RU22" s="318"/>
      <c r="RV22" s="318"/>
      <c r="RW22" s="318"/>
      <c r="RX22" s="318"/>
      <c r="RY22" s="318"/>
      <c r="RZ22" s="318"/>
      <c r="SA22" s="318"/>
      <c r="SB22" s="318"/>
      <c r="SC22" s="318"/>
      <c r="SD22" s="318"/>
      <c r="SE22" s="318"/>
      <c r="SF22" s="318"/>
      <c r="SG22" s="318"/>
      <c r="SH22" s="318"/>
      <c r="SI22" s="318"/>
      <c r="SJ22" s="318"/>
      <c r="SK22" s="318"/>
      <c r="SL22" s="318"/>
      <c r="SM22" s="318"/>
      <c r="SN22" s="318"/>
      <c r="SO22" s="318"/>
      <c r="SP22" s="318"/>
      <c r="SQ22" s="318"/>
      <c r="SR22" s="318"/>
      <c r="SS22" s="318"/>
      <c r="ST22" s="318"/>
      <c r="SU22" s="318"/>
      <c r="SV22" s="318"/>
      <c r="SW22" s="318"/>
      <c r="SX22" s="318"/>
      <c r="SY22" s="318"/>
      <c r="SZ22" s="318"/>
      <c r="TA22" s="318"/>
      <c r="TB22" s="318"/>
      <c r="TC22" s="318"/>
      <c r="TD22" s="318"/>
      <c r="TE22" s="318"/>
      <c r="TF22" s="318"/>
      <c r="TG22" s="318"/>
      <c r="TH22" s="318"/>
      <c r="TI22" s="318"/>
      <c r="TJ22" s="318"/>
      <c r="TK22" s="318"/>
      <c r="TL22" s="318"/>
      <c r="TM22" s="318"/>
      <c r="TN22" s="318"/>
      <c r="TO22" s="318"/>
      <c r="TP22" s="318"/>
      <c r="TQ22" s="318"/>
      <c r="TR22" s="318"/>
      <c r="TS22" s="318"/>
      <c r="TT22" s="318"/>
      <c r="TU22" s="318"/>
      <c r="TV22" s="318"/>
      <c r="TW22" s="318"/>
      <c r="TX22" s="318"/>
      <c r="TY22" s="318"/>
      <c r="TZ22" s="318"/>
      <c r="UA22" s="318"/>
      <c r="UB22" s="318"/>
      <c r="UC22" s="318"/>
      <c r="UD22" s="318"/>
      <c r="UE22" s="318"/>
      <c r="UF22" s="318"/>
      <c r="UG22" s="318"/>
      <c r="UH22" s="318"/>
      <c r="UI22" s="318"/>
      <c r="UJ22" s="318"/>
      <c r="UK22" s="318"/>
      <c r="UL22" s="318"/>
      <c r="UM22" s="318"/>
      <c r="UN22" s="318"/>
      <c r="UO22" s="318"/>
      <c r="UP22" s="318"/>
      <c r="UQ22" s="318"/>
      <c r="UR22" s="318"/>
      <c r="US22" s="318"/>
      <c r="UT22" s="318"/>
      <c r="UU22" s="318"/>
      <c r="UV22" s="318"/>
      <c r="UW22" s="318"/>
      <c r="UX22" s="318"/>
      <c r="UY22" s="318"/>
      <c r="UZ22" s="318"/>
      <c r="VA22" s="318"/>
      <c r="VB22" s="318"/>
      <c r="VC22" s="318"/>
      <c r="VD22" s="318"/>
      <c r="VE22" s="318"/>
      <c r="VF22" s="318"/>
      <c r="VG22" s="318"/>
      <c r="VH22" s="318"/>
      <c r="VI22" s="318"/>
      <c r="VJ22" s="318"/>
      <c r="VK22" s="318"/>
      <c r="VL22" s="318"/>
      <c r="VM22" s="318"/>
      <c r="VN22" s="318"/>
      <c r="VO22" s="318"/>
      <c r="VP22" s="318"/>
      <c r="VQ22" s="318"/>
      <c r="VR22" s="318"/>
      <c r="VS22" s="318"/>
      <c r="VT22" s="318"/>
      <c r="VU22" s="318"/>
      <c r="VV22" s="318"/>
      <c r="VW22" s="318"/>
      <c r="VX22" s="318"/>
      <c r="VY22" s="318"/>
      <c r="VZ22" s="318"/>
      <c r="WA22" s="318"/>
      <c r="WB22" s="318"/>
      <c r="WC22" s="318"/>
      <c r="WD22" s="318"/>
      <c r="WE22" s="318"/>
      <c r="WF22" s="318"/>
      <c r="WG22" s="318"/>
      <c r="WH22" s="318"/>
      <c r="WI22" s="318"/>
      <c r="WJ22" s="318"/>
      <c r="WK22" s="318"/>
      <c r="WL22" s="318"/>
      <c r="WM22" s="318"/>
      <c r="WN22" s="318"/>
      <c r="WO22" s="318"/>
      <c r="WP22" s="318"/>
      <c r="WQ22" s="318"/>
      <c r="WR22" s="318"/>
      <c r="WS22" s="318"/>
      <c r="WT22" s="318"/>
      <c r="WU22" s="318"/>
      <c r="WV22" s="318"/>
      <c r="WW22" s="318"/>
      <c r="WX22" s="318"/>
      <c r="WY22" s="318"/>
      <c r="WZ22" s="318"/>
      <c r="XA22" s="318"/>
      <c r="XB22" s="318"/>
      <c r="XC22" s="318"/>
      <c r="XD22" s="318"/>
      <c r="XE22" s="318"/>
      <c r="XF22" s="318"/>
      <c r="XG22" s="318"/>
      <c r="XH22" s="318"/>
      <c r="XI22" s="318"/>
      <c r="XJ22" s="318"/>
      <c r="XK22" s="318"/>
      <c r="XL22" s="318"/>
      <c r="XM22" s="318"/>
      <c r="XN22" s="318"/>
      <c r="XO22" s="318"/>
      <c r="XP22" s="318"/>
      <c r="XQ22" s="318"/>
      <c r="XR22" s="318"/>
      <c r="XS22" s="318"/>
      <c r="XT22" s="318"/>
      <c r="XU22" s="318"/>
      <c r="XV22" s="318"/>
      <c r="XW22" s="318"/>
      <c r="XX22" s="318"/>
      <c r="XY22" s="318"/>
      <c r="XZ22" s="318"/>
      <c r="YA22" s="318"/>
      <c r="YB22" s="318"/>
      <c r="YC22" s="318"/>
      <c r="YD22" s="318"/>
      <c r="YE22" s="318"/>
      <c r="YF22" s="318"/>
      <c r="YG22" s="318"/>
      <c r="YH22" s="318"/>
      <c r="YI22" s="318"/>
      <c r="YJ22" s="318"/>
      <c r="YK22" s="318"/>
      <c r="YL22" s="318"/>
      <c r="YM22" s="318"/>
      <c r="YN22" s="318"/>
      <c r="YO22" s="318"/>
      <c r="YP22" s="318"/>
      <c r="YQ22" s="318"/>
      <c r="YR22" s="318"/>
      <c r="YS22" s="318"/>
      <c r="YT22" s="318"/>
      <c r="YU22" s="318"/>
      <c r="YV22" s="318"/>
      <c r="YW22" s="318"/>
      <c r="YX22" s="318"/>
      <c r="YY22" s="318"/>
      <c r="YZ22" s="318"/>
      <c r="ZA22" s="318"/>
      <c r="ZB22" s="318"/>
      <c r="ZC22" s="318"/>
      <c r="ZD22" s="318"/>
      <c r="ZE22" s="318"/>
      <c r="ZF22" s="318"/>
      <c r="ZG22" s="318"/>
      <c r="ZH22" s="318"/>
      <c r="ZI22" s="318"/>
      <c r="ZJ22" s="318"/>
      <c r="ZK22" s="318"/>
      <c r="ZL22" s="318"/>
      <c r="ZM22" s="318"/>
      <c r="ZN22" s="318"/>
      <c r="ZO22" s="318"/>
      <c r="ZP22" s="318"/>
      <c r="ZQ22" s="318"/>
      <c r="ZR22" s="318"/>
      <c r="ZS22" s="318"/>
      <c r="ZT22" s="318"/>
      <c r="ZU22" s="318"/>
      <c r="ZV22" s="318"/>
      <c r="ZW22" s="318"/>
      <c r="ZX22" s="318"/>
      <c r="ZY22" s="318"/>
      <c r="ZZ22" s="318"/>
      <c r="AAA22" s="318"/>
      <c r="AAB22" s="318"/>
      <c r="AAC22" s="318"/>
      <c r="AAD22" s="318"/>
      <c r="AAE22" s="318"/>
      <c r="AAF22" s="318"/>
      <c r="AAG22" s="318"/>
      <c r="AAH22" s="318"/>
      <c r="AAI22" s="318"/>
      <c r="AAJ22" s="318"/>
      <c r="AAK22" s="318"/>
      <c r="AAL22" s="318"/>
      <c r="AAM22" s="318"/>
      <c r="AAN22" s="318"/>
      <c r="AAO22" s="318"/>
      <c r="AAP22" s="318"/>
      <c r="AAQ22" s="318"/>
      <c r="AAR22" s="318"/>
      <c r="AAS22" s="318"/>
      <c r="AAT22" s="318"/>
      <c r="AAU22" s="318"/>
      <c r="AAV22" s="318"/>
      <c r="AAW22" s="318"/>
      <c r="AAX22" s="318"/>
      <c r="AAY22" s="318"/>
      <c r="AAZ22" s="318"/>
      <c r="ABA22" s="318"/>
      <c r="ABB22" s="318"/>
      <c r="ABC22" s="318"/>
      <c r="ABD22" s="318"/>
      <c r="ABE22" s="318"/>
      <c r="ABF22" s="318"/>
      <c r="ABG22" s="318"/>
      <c r="ABH22" s="318"/>
      <c r="ABI22" s="318"/>
      <c r="ABJ22" s="318"/>
      <c r="ABK22" s="318"/>
      <c r="ABL22" s="318"/>
      <c r="ABM22" s="318"/>
      <c r="ABN22" s="318"/>
      <c r="ABO22" s="318"/>
      <c r="ABP22" s="318"/>
      <c r="ABQ22" s="318"/>
      <c r="ABR22" s="318"/>
      <c r="ABS22" s="318"/>
      <c r="ABT22" s="318"/>
      <c r="ABU22" s="318"/>
      <c r="ABV22" s="318"/>
      <c r="ABW22" s="318"/>
      <c r="ABX22" s="318"/>
      <c r="ABY22" s="318"/>
      <c r="ABZ22" s="318"/>
      <c r="ACA22" s="318"/>
      <c r="ACB22" s="318"/>
      <c r="ACC22" s="318"/>
      <c r="ACD22" s="318"/>
      <c r="ACE22" s="318"/>
      <c r="ACF22" s="318"/>
      <c r="ACG22" s="318"/>
      <c r="ACH22" s="318"/>
      <c r="ACI22" s="318"/>
      <c r="ACJ22" s="318"/>
      <c r="ACK22" s="318"/>
      <c r="ACL22" s="318"/>
      <c r="ACM22" s="318"/>
      <c r="ACN22" s="318"/>
      <c r="ACO22" s="318"/>
      <c r="ACP22" s="318"/>
      <c r="ACQ22" s="318"/>
      <c r="ACR22" s="318"/>
      <c r="ACS22" s="318"/>
      <c r="ACT22" s="318"/>
      <c r="ACU22" s="318"/>
      <c r="ACV22" s="318"/>
      <c r="ACW22" s="318"/>
      <c r="ACX22" s="318"/>
      <c r="ACY22" s="318"/>
      <c r="ACZ22" s="318"/>
      <c r="ADA22" s="318"/>
      <c r="ADB22" s="318"/>
      <c r="ADC22" s="318"/>
      <c r="ADD22" s="318"/>
      <c r="ADE22" s="318"/>
      <c r="ADF22" s="318"/>
      <c r="ADG22" s="318"/>
      <c r="ADH22" s="318"/>
      <c r="ADI22" s="318"/>
      <c r="ADJ22" s="318"/>
      <c r="ADK22" s="318"/>
      <c r="ADL22" s="318"/>
      <c r="ADM22" s="318"/>
      <c r="ADN22" s="318"/>
      <c r="ADO22" s="318"/>
      <c r="ADP22" s="318"/>
      <c r="ADQ22" s="318"/>
      <c r="ADR22" s="318"/>
      <c r="ADS22" s="318"/>
      <c r="ADT22" s="318"/>
      <c r="ADU22" s="318"/>
      <c r="ADV22" s="318"/>
      <c r="ADW22" s="318"/>
      <c r="ADX22" s="318"/>
      <c r="ADY22" s="318"/>
      <c r="ADZ22" s="318"/>
      <c r="AEA22" s="318"/>
      <c r="AEB22" s="318"/>
      <c r="AEC22" s="318"/>
      <c r="AED22" s="318"/>
      <c r="AEE22" s="318"/>
      <c r="AEF22" s="318"/>
      <c r="AEG22" s="318"/>
      <c r="AEH22" s="318"/>
      <c r="AEI22" s="318"/>
      <c r="AEJ22" s="318"/>
      <c r="AEK22" s="318"/>
      <c r="AEL22" s="318"/>
      <c r="AEM22" s="318"/>
      <c r="AEN22" s="318"/>
      <c r="AEO22" s="318"/>
      <c r="AEP22" s="318"/>
      <c r="AEQ22" s="318"/>
      <c r="AER22" s="318"/>
      <c r="AES22" s="318"/>
      <c r="AET22" s="318"/>
      <c r="AEU22" s="318"/>
      <c r="AEV22" s="318"/>
      <c r="AEW22" s="318"/>
      <c r="AEX22" s="318"/>
      <c r="AEY22" s="318"/>
      <c r="AEZ22" s="318"/>
      <c r="AFA22" s="318"/>
      <c r="AFB22" s="318"/>
      <c r="AFC22" s="318"/>
      <c r="AFD22" s="318"/>
      <c r="AFE22" s="318"/>
      <c r="AFF22" s="318"/>
      <c r="AFG22" s="318"/>
      <c r="AFH22" s="318"/>
      <c r="AFI22" s="318"/>
      <c r="AFJ22" s="318"/>
      <c r="AFK22" s="318"/>
      <c r="AFL22" s="318"/>
      <c r="AFM22" s="318"/>
      <c r="AFN22" s="318"/>
      <c r="AFO22" s="318"/>
      <c r="AFP22" s="318"/>
      <c r="AFQ22" s="318"/>
      <c r="AFR22" s="318"/>
      <c r="AFS22" s="318"/>
      <c r="AFT22" s="318"/>
      <c r="AFU22" s="318"/>
      <c r="AFV22" s="318"/>
      <c r="AFW22" s="318"/>
      <c r="AFX22" s="318"/>
      <c r="AFY22" s="318"/>
      <c r="AFZ22" s="318"/>
      <c r="AGA22" s="318"/>
      <c r="AGB22" s="318"/>
      <c r="AGC22" s="318"/>
      <c r="AGD22" s="318"/>
      <c r="AGE22" s="318"/>
      <c r="AGF22" s="318"/>
      <c r="AGG22" s="318"/>
      <c r="AGH22" s="318"/>
      <c r="AGI22" s="318"/>
      <c r="AGJ22" s="318"/>
      <c r="AGK22" s="318"/>
      <c r="AGL22" s="318"/>
      <c r="AGM22" s="318"/>
      <c r="AGN22" s="318"/>
      <c r="AGO22" s="318"/>
      <c r="AGP22" s="318"/>
      <c r="AGQ22" s="318"/>
      <c r="AGR22" s="318"/>
      <c r="AGS22" s="318"/>
      <c r="AGT22" s="318"/>
      <c r="AGU22" s="318"/>
      <c r="AGV22" s="318"/>
      <c r="AGW22" s="318"/>
      <c r="AGX22" s="318"/>
      <c r="AGY22" s="318"/>
      <c r="AGZ22" s="318"/>
      <c r="AHA22" s="318"/>
      <c r="AHB22" s="318"/>
      <c r="AHC22" s="318"/>
      <c r="AHD22" s="318"/>
      <c r="AHE22" s="318"/>
      <c r="AHF22" s="318"/>
      <c r="AHG22" s="318"/>
      <c r="AHH22" s="318"/>
      <c r="AHI22" s="318"/>
      <c r="AHJ22" s="318"/>
      <c r="AHK22" s="318"/>
      <c r="AHL22" s="318"/>
      <c r="AHM22" s="318"/>
      <c r="AHN22" s="318"/>
      <c r="AHO22" s="318"/>
      <c r="AHP22" s="318"/>
      <c r="AHQ22" s="318"/>
      <c r="AHR22" s="318"/>
      <c r="AHS22" s="318"/>
      <c r="AHT22" s="318"/>
      <c r="AHU22" s="318"/>
      <c r="AHV22" s="318"/>
      <c r="AHW22" s="318"/>
      <c r="AHX22" s="318"/>
      <c r="AHY22" s="318"/>
      <c r="AHZ22" s="318"/>
      <c r="AIA22" s="318"/>
      <c r="AIB22" s="318"/>
      <c r="AIC22" s="318"/>
      <c r="AID22" s="318"/>
      <c r="AIE22" s="318"/>
      <c r="AIF22" s="318"/>
      <c r="AIG22" s="318"/>
      <c r="AIH22" s="318"/>
      <c r="AII22" s="318"/>
      <c r="AIJ22" s="318"/>
      <c r="AIK22" s="318"/>
      <c r="AIL22" s="318"/>
      <c r="AIM22" s="318"/>
      <c r="AIN22" s="318"/>
      <c r="AIO22" s="318"/>
      <c r="AIP22" s="318"/>
      <c r="AIQ22" s="318"/>
      <c r="AIR22" s="318"/>
      <c r="AIS22" s="318"/>
      <c r="AIT22" s="318"/>
      <c r="AIU22" s="318"/>
      <c r="AIV22" s="318"/>
      <c r="AIW22" s="318"/>
      <c r="AIX22" s="318"/>
      <c r="AIY22" s="318"/>
      <c r="AIZ22" s="318"/>
      <c r="AJA22" s="318"/>
      <c r="AJB22" s="318"/>
      <c r="AJC22" s="318"/>
      <c r="AJD22" s="318"/>
      <c r="AJE22" s="318"/>
      <c r="AJF22" s="318"/>
      <c r="AJG22" s="318"/>
      <c r="AJH22" s="318"/>
      <c r="AJI22" s="318"/>
      <c r="AJJ22" s="318"/>
      <c r="AJK22" s="318"/>
      <c r="AJL22" s="318"/>
      <c r="AJM22" s="318"/>
      <c r="AJN22" s="318"/>
      <c r="AJO22" s="318"/>
      <c r="AJP22" s="318"/>
      <c r="AJQ22" s="318"/>
      <c r="AJR22" s="318"/>
      <c r="AJS22" s="318"/>
      <c r="AJT22" s="318"/>
      <c r="AJU22" s="318"/>
      <c r="AJV22" s="318"/>
      <c r="AJW22" s="318"/>
      <c r="AJX22" s="318"/>
      <c r="AJY22" s="318"/>
      <c r="AJZ22" s="318"/>
      <c r="AKA22" s="318"/>
      <c r="AKB22" s="318"/>
      <c r="AKC22" s="318"/>
      <c r="AKD22" s="318"/>
      <c r="AKE22" s="318"/>
      <c r="AKF22" s="318"/>
      <c r="AKG22" s="318"/>
      <c r="AKH22" s="318"/>
      <c r="AKI22" s="318"/>
      <c r="AKJ22" s="318"/>
      <c r="AKK22" s="318"/>
      <c r="AKL22" s="318"/>
      <c r="AKM22" s="318"/>
      <c r="AKN22" s="318"/>
      <c r="AKO22" s="318"/>
      <c r="AKP22" s="318"/>
      <c r="AKQ22" s="318"/>
      <c r="AKR22" s="318"/>
      <c r="AKS22" s="318"/>
      <c r="AKT22" s="318"/>
      <c r="AKU22" s="318"/>
      <c r="AKV22" s="318"/>
      <c r="AKW22" s="318"/>
      <c r="AKX22" s="318"/>
      <c r="AKY22" s="318"/>
      <c r="AKZ22" s="318"/>
      <c r="ALA22" s="318"/>
      <c r="ALB22" s="318"/>
      <c r="ALC22" s="318"/>
      <c r="ALD22" s="318"/>
      <c r="ALE22" s="318"/>
      <c r="ALF22" s="318"/>
      <c r="ALG22" s="318"/>
      <c r="ALH22" s="318"/>
      <c r="ALI22" s="318"/>
      <c r="ALJ22" s="318"/>
      <c r="ALK22" s="318"/>
      <c r="ALL22" s="318"/>
      <c r="ALM22" s="318"/>
      <c r="ALN22" s="318"/>
      <c r="ALO22" s="318"/>
      <c r="ALP22" s="318"/>
      <c r="ALQ22" s="318"/>
      <c r="ALR22" s="318"/>
      <c r="ALS22" s="318"/>
      <c r="ALT22" s="318"/>
      <c r="ALU22" s="318"/>
      <c r="ALV22" s="318"/>
      <c r="ALW22" s="318"/>
      <c r="ALX22" s="318"/>
      <c r="ALY22" s="318"/>
      <c r="ALZ22" s="318"/>
      <c r="AMA22" s="318"/>
      <c r="AMB22" s="318"/>
      <c r="AMC22" s="318"/>
      <c r="AMD22" s="318"/>
      <c r="AME22" s="318"/>
      <c r="AMF22" s="318"/>
      <c r="AMG22" s="318"/>
      <c r="AMH22" s="318"/>
      <c r="AMI22" s="318"/>
    </row>
    <row r="23" spans="1:1023" ht="12.75" customHeight="1">
      <c r="A23" s="52"/>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318"/>
      <c r="AM23" s="318"/>
      <c r="AN23" s="318"/>
      <c r="AO23" s="318"/>
      <c r="AP23" s="318"/>
      <c r="AQ23" s="318"/>
      <c r="AR23" s="318"/>
      <c r="AS23" s="318"/>
      <c r="AT23" s="318"/>
      <c r="AU23" s="318"/>
      <c r="AV23" s="318"/>
      <c r="AW23" s="318"/>
      <c r="AX23" s="318"/>
      <c r="AY23" s="318"/>
      <c r="AZ23" s="318"/>
      <c r="BA23" s="318"/>
      <c r="BB23" s="318"/>
      <c r="BC23" s="318"/>
      <c r="BD23" s="318"/>
      <c r="BE23" s="318"/>
      <c r="BF23" s="318"/>
      <c r="BG23" s="318"/>
      <c r="BH23" s="318"/>
      <c r="BI23" s="318"/>
      <c r="BJ23" s="318"/>
      <c r="BK23" s="318"/>
      <c r="BL23" s="318"/>
      <c r="BM23" s="318"/>
      <c r="BN23" s="318"/>
      <c r="BO23" s="318"/>
      <c r="BP23" s="318"/>
      <c r="BQ23" s="318"/>
      <c r="BR23" s="318"/>
      <c r="BS23" s="318"/>
      <c r="BT23" s="318"/>
      <c r="BU23" s="318"/>
      <c r="BV23" s="318"/>
      <c r="BW23" s="318"/>
      <c r="BX23" s="318"/>
      <c r="BY23" s="318"/>
      <c r="BZ23" s="318"/>
      <c r="CA23" s="318"/>
      <c r="CB23" s="318"/>
      <c r="CC23" s="318"/>
      <c r="CD23" s="318"/>
      <c r="CE23" s="318"/>
      <c r="CF23" s="318"/>
      <c r="CG23" s="318"/>
      <c r="CH23" s="318"/>
      <c r="CI23" s="318"/>
      <c r="CJ23" s="318"/>
      <c r="CK23" s="318"/>
      <c r="CL23" s="318"/>
      <c r="CM23" s="318"/>
      <c r="CN23" s="318"/>
      <c r="CO23" s="318"/>
      <c r="CP23" s="318"/>
      <c r="CQ23" s="318"/>
      <c r="CR23" s="318"/>
      <c r="CS23" s="318"/>
      <c r="CT23" s="318"/>
      <c r="CU23" s="318"/>
      <c r="CV23" s="318"/>
      <c r="CW23" s="318"/>
      <c r="CX23" s="318"/>
      <c r="CY23" s="318"/>
      <c r="CZ23" s="318"/>
      <c r="DA23" s="318"/>
      <c r="DB23" s="318"/>
      <c r="DC23" s="318"/>
      <c r="DD23" s="318"/>
      <c r="DE23" s="318"/>
      <c r="DF23" s="318"/>
      <c r="DG23" s="318"/>
      <c r="DH23" s="318"/>
      <c r="DI23" s="318"/>
      <c r="DJ23" s="318"/>
      <c r="DK23" s="318"/>
      <c r="DL23" s="318"/>
      <c r="DM23" s="318"/>
      <c r="DN23" s="318"/>
      <c r="DO23" s="318"/>
      <c r="DP23" s="318"/>
      <c r="DQ23" s="318"/>
      <c r="DR23" s="318"/>
      <c r="DS23" s="318"/>
      <c r="DT23" s="318"/>
      <c r="DU23" s="318"/>
      <c r="DV23" s="318"/>
      <c r="DW23" s="318"/>
      <c r="DX23" s="318"/>
      <c r="DY23" s="318"/>
      <c r="DZ23" s="318"/>
      <c r="EA23" s="318"/>
      <c r="EB23" s="318"/>
      <c r="EC23" s="318"/>
      <c r="ED23" s="318"/>
      <c r="EE23" s="318"/>
      <c r="EF23" s="318"/>
      <c r="EG23" s="318"/>
      <c r="EH23" s="318"/>
      <c r="EI23" s="318"/>
      <c r="EJ23" s="318"/>
      <c r="EK23" s="318"/>
      <c r="EL23" s="318"/>
      <c r="EM23" s="318"/>
      <c r="EN23" s="318"/>
      <c r="EO23" s="318"/>
      <c r="EP23" s="318"/>
      <c r="EQ23" s="318"/>
      <c r="ER23" s="318"/>
      <c r="ES23" s="318"/>
      <c r="ET23" s="318"/>
      <c r="EU23" s="318"/>
      <c r="EV23" s="318"/>
      <c r="EW23" s="318"/>
      <c r="EX23" s="318"/>
      <c r="EY23" s="318"/>
      <c r="EZ23" s="318"/>
      <c r="FA23" s="318"/>
      <c r="FB23" s="318"/>
      <c r="FC23" s="318"/>
      <c r="FD23" s="318"/>
      <c r="FE23" s="318"/>
      <c r="FF23" s="318"/>
      <c r="FG23" s="318"/>
      <c r="FH23" s="318"/>
      <c r="FI23" s="318"/>
      <c r="FJ23" s="318"/>
      <c r="FK23" s="318"/>
      <c r="FL23" s="318"/>
      <c r="FM23" s="318"/>
      <c r="FN23" s="318"/>
      <c r="FO23" s="318"/>
      <c r="FP23" s="318"/>
      <c r="FQ23" s="318"/>
      <c r="FR23" s="318"/>
      <c r="FS23" s="318"/>
      <c r="FT23" s="318"/>
      <c r="FU23" s="318"/>
      <c r="FV23" s="318"/>
      <c r="FW23" s="318"/>
      <c r="FX23" s="318"/>
      <c r="FY23" s="318"/>
      <c r="FZ23" s="318"/>
      <c r="GA23" s="318"/>
      <c r="GB23" s="318"/>
      <c r="GC23" s="318"/>
      <c r="GD23" s="318"/>
      <c r="GE23" s="318"/>
      <c r="GF23" s="318"/>
      <c r="GG23" s="318"/>
      <c r="GH23" s="318"/>
      <c r="GI23" s="318"/>
      <c r="GJ23" s="318"/>
      <c r="GK23" s="318"/>
      <c r="GL23" s="318"/>
      <c r="GM23" s="318"/>
      <c r="GN23" s="318"/>
      <c r="GO23" s="318"/>
      <c r="GP23" s="318"/>
      <c r="GQ23" s="318"/>
      <c r="GR23" s="318"/>
      <c r="GS23" s="318"/>
      <c r="GT23" s="318"/>
      <c r="GU23" s="318"/>
      <c r="GV23" s="318"/>
      <c r="GW23" s="318"/>
      <c r="GX23" s="318"/>
      <c r="GY23" s="318"/>
      <c r="GZ23" s="318"/>
      <c r="HA23" s="318"/>
      <c r="HB23" s="318"/>
      <c r="HC23" s="318"/>
      <c r="HD23" s="318"/>
      <c r="HE23" s="318"/>
      <c r="HF23" s="318"/>
      <c r="HG23" s="318"/>
      <c r="HH23" s="318"/>
      <c r="HI23" s="318"/>
      <c r="HJ23" s="318"/>
      <c r="HK23" s="318"/>
      <c r="HL23" s="318"/>
      <c r="HM23" s="318"/>
      <c r="HN23" s="318"/>
      <c r="HO23" s="318"/>
      <c r="HP23" s="318"/>
      <c r="HQ23" s="318"/>
      <c r="HR23" s="318"/>
      <c r="HS23" s="318"/>
      <c r="HT23" s="318"/>
      <c r="HU23" s="318"/>
      <c r="HV23" s="318"/>
      <c r="HW23" s="318"/>
      <c r="HX23" s="318"/>
      <c r="HY23" s="318"/>
      <c r="HZ23" s="318"/>
      <c r="IA23" s="318"/>
      <c r="IB23" s="318"/>
      <c r="IC23" s="318"/>
      <c r="ID23" s="318"/>
      <c r="IE23" s="318"/>
      <c r="IF23" s="318"/>
      <c r="IG23" s="318"/>
      <c r="IH23" s="318"/>
      <c r="II23" s="318"/>
      <c r="IJ23" s="318"/>
      <c r="IK23" s="318"/>
      <c r="IL23" s="318"/>
      <c r="IM23" s="318"/>
      <c r="IN23" s="318"/>
      <c r="IO23" s="318"/>
      <c r="IP23" s="318"/>
      <c r="IQ23" s="318"/>
      <c r="IR23" s="318"/>
      <c r="IS23" s="318"/>
      <c r="IT23" s="318"/>
      <c r="IU23" s="318"/>
      <c r="IV23" s="318"/>
      <c r="IW23" s="318"/>
      <c r="IX23" s="318"/>
      <c r="IY23" s="318"/>
      <c r="IZ23" s="318"/>
      <c r="JA23" s="318"/>
      <c r="JB23" s="318"/>
      <c r="JC23" s="318"/>
      <c r="JD23" s="318"/>
      <c r="JE23" s="318"/>
      <c r="JF23" s="318"/>
      <c r="JG23" s="318"/>
      <c r="JH23" s="318"/>
      <c r="JI23" s="318"/>
      <c r="JJ23" s="318"/>
      <c r="JK23" s="318"/>
      <c r="JL23" s="318"/>
      <c r="JM23" s="318"/>
      <c r="JN23" s="318"/>
      <c r="JO23" s="318"/>
      <c r="JP23" s="318"/>
      <c r="JQ23" s="318"/>
      <c r="JR23" s="318"/>
      <c r="JS23" s="318"/>
      <c r="JT23" s="318"/>
      <c r="JU23" s="318"/>
      <c r="JV23" s="318"/>
      <c r="JW23" s="318"/>
      <c r="JX23" s="318"/>
      <c r="JY23" s="318"/>
      <c r="JZ23" s="318"/>
      <c r="KA23" s="318"/>
      <c r="KB23" s="318"/>
      <c r="KC23" s="318"/>
      <c r="KD23" s="318"/>
      <c r="KE23" s="318"/>
      <c r="KF23" s="318"/>
      <c r="KG23" s="318"/>
      <c r="KH23" s="318"/>
      <c r="KI23" s="318"/>
      <c r="KJ23" s="318"/>
      <c r="KK23" s="318"/>
      <c r="KL23" s="318"/>
      <c r="KM23" s="318"/>
      <c r="KN23" s="318"/>
      <c r="KO23" s="318"/>
      <c r="KP23" s="318"/>
      <c r="KQ23" s="318"/>
      <c r="KR23" s="318"/>
      <c r="KS23" s="318"/>
      <c r="KT23" s="318"/>
      <c r="KU23" s="318"/>
      <c r="KV23" s="318"/>
      <c r="KW23" s="318"/>
      <c r="KX23" s="318"/>
      <c r="KY23" s="318"/>
      <c r="KZ23" s="318"/>
      <c r="LA23" s="318"/>
      <c r="LB23" s="318"/>
      <c r="LC23" s="318"/>
      <c r="LD23" s="318"/>
      <c r="LE23" s="318"/>
      <c r="LF23" s="318"/>
      <c r="LG23" s="318"/>
      <c r="LH23" s="318"/>
      <c r="LI23" s="318"/>
      <c r="LJ23" s="318"/>
      <c r="LK23" s="318"/>
      <c r="LL23" s="318"/>
      <c r="LM23" s="318"/>
      <c r="LN23" s="318"/>
      <c r="LO23" s="318"/>
      <c r="LP23" s="318"/>
      <c r="LQ23" s="318"/>
      <c r="LR23" s="318"/>
      <c r="LS23" s="318"/>
      <c r="LT23" s="318"/>
      <c r="LU23" s="318"/>
      <c r="LV23" s="318"/>
      <c r="LW23" s="318"/>
      <c r="LX23" s="318"/>
      <c r="LY23" s="318"/>
      <c r="LZ23" s="318"/>
      <c r="MA23" s="318"/>
      <c r="MB23" s="318"/>
      <c r="MC23" s="318"/>
      <c r="MD23" s="318"/>
      <c r="ME23" s="318"/>
      <c r="MF23" s="318"/>
      <c r="MG23" s="318"/>
      <c r="MH23" s="318"/>
      <c r="MI23" s="318"/>
      <c r="MJ23" s="318"/>
      <c r="MK23" s="318"/>
      <c r="ML23" s="318"/>
      <c r="MM23" s="318"/>
      <c r="MN23" s="318"/>
      <c r="MO23" s="318"/>
      <c r="MP23" s="318"/>
      <c r="MQ23" s="318"/>
      <c r="MR23" s="318"/>
      <c r="MS23" s="318"/>
      <c r="MT23" s="318"/>
      <c r="MU23" s="318"/>
      <c r="MV23" s="318"/>
      <c r="MW23" s="318"/>
      <c r="MX23" s="318"/>
      <c r="MY23" s="318"/>
      <c r="MZ23" s="318"/>
      <c r="NA23" s="318"/>
      <c r="NB23" s="318"/>
      <c r="NC23" s="318"/>
      <c r="ND23" s="318"/>
      <c r="NE23" s="318"/>
      <c r="NF23" s="318"/>
      <c r="NG23" s="318"/>
      <c r="NH23" s="318"/>
      <c r="NI23" s="318"/>
      <c r="NJ23" s="318"/>
      <c r="NK23" s="318"/>
      <c r="NL23" s="318"/>
      <c r="NM23" s="318"/>
      <c r="NN23" s="318"/>
      <c r="NO23" s="318"/>
      <c r="NP23" s="318"/>
      <c r="NQ23" s="318"/>
      <c r="NR23" s="318"/>
      <c r="NS23" s="318"/>
      <c r="NT23" s="318"/>
      <c r="NU23" s="318"/>
      <c r="NV23" s="318"/>
      <c r="NW23" s="318"/>
      <c r="NX23" s="318"/>
      <c r="NY23" s="318"/>
      <c r="NZ23" s="318"/>
      <c r="OA23" s="318"/>
      <c r="OB23" s="318"/>
      <c r="OC23" s="318"/>
      <c r="OD23" s="318"/>
      <c r="OE23" s="318"/>
      <c r="OF23" s="318"/>
      <c r="OG23" s="318"/>
      <c r="OH23" s="318"/>
      <c r="OI23" s="318"/>
      <c r="OJ23" s="318"/>
      <c r="OK23" s="318"/>
      <c r="OL23" s="318"/>
      <c r="OM23" s="318"/>
      <c r="ON23" s="318"/>
      <c r="OO23" s="318"/>
      <c r="OP23" s="318"/>
      <c r="OQ23" s="318"/>
      <c r="OR23" s="318"/>
      <c r="OS23" s="318"/>
      <c r="OT23" s="318"/>
      <c r="OU23" s="318"/>
      <c r="OV23" s="318"/>
      <c r="OW23" s="318"/>
      <c r="OX23" s="318"/>
      <c r="OY23" s="318"/>
      <c r="OZ23" s="318"/>
      <c r="PA23" s="318"/>
      <c r="PB23" s="318"/>
      <c r="PC23" s="318"/>
      <c r="PD23" s="318"/>
      <c r="PE23" s="318"/>
      <c r="PF23" s="318"/>
      <c r="PG23" s="318"/>
      <c r="PH23" s="318"/>
      <c r="PI23" s="318"/>
      <c r="PJ23" s="318"/>
      <c r="PK23" s="318"/>
      <c r="PL23" s="318"/>
      <c r="PM23" s="318"/>
      <c r="PN23" s="318"/>
      <c r="PO23" s="318"/>
      <c r="PP23" s="318"/>
      <c r="PQ23" s="318"/>
      <c r="PR23" s="318"/>
      <c r="PS23" s="318"/>
      <c r="PT23" s="318"/>
      <c r="PU23" s="318"/>
      <c r="PV23" s="318"/>
      <c r="PW23" s="318"/>
      <c r="PX23" s="318"/>
      <c r="PY23" s="318"/>
      <c r="PZ23" s="318"/>
      <c r="QA23" s="318"/>
      <c r="QB23" s="318"/>
      <c r="QC23" s="318"/>
      <c r="QD23" s="318"/>
      <c r="QE23" s="318"/>
      <c r="QF23" s="318"/>
      <c r="QG23" s="318"/>
      <c r="QH23" s="318"/>
      <c r="QI23" s="318"/>
      <c r="QJ23" s="318"/>
      <c r="QK23" s="318"/>
      <c r="QL23" s="318"/>
      <c r="QM23" s="318"/>
      <c r="QN23" s="318"/>
      <c r="QO23" s="318"/>
      <c r="QP23" s="318"/>
      <c r="QQ23" s="318"/>
      <c r="QR23" s="318"/>
      <c r="QS23" s="318"/>
      <c r="QT23" s="318"/>
      <c r="QU23" s="318"/>
      <c r="QV23" s="318"/>
      <c r="QW23" s="318"/>
      <c r="QX23" s="318"/>
      <c r="QY23" s="318"/>
      <c r="QZ23" s="318"/>
      <c r="RA23" s="318"/>
      <c r="RB23" s="318"/>
      <c r="RC23" s="318"/>
      <c r="RD23" s="318"/>
      <c r="RE23" s="318"/>
      <c r="RF23" s="318"/>
      <c r="RG23" s="318"/>
      <c r="RH23" s="318"/>
      <c r="RI23" s="318"/>
      <c r="RJ23" s="318"/>
      <c r="RK23" s="318"/>
      <c r="RL23" s="318"/>
      <c r="RM23" s="318"/>
      <c r="RN23" s="318"/>
      <c r="RO23" s="318"/>
      <c r="RP23" s="318"/>
      <c r="RQ23" s="318"/>
      <c r="RR23" s="318"/>
      <c r="RS23" s="318"/>
      <c r="RT23" s="318"/>
      <c r="RU23" s="318"/>
      <c r="RV23" s="318"/>
      <c r="RW23" s="318"/>
      <c r="RX23" s="318"/>
      <c r="RY23" s="318"/>
      <c r="RZ23" s="318"/>
      <c r="SA23" s="318"/>
      <c r="SB23" s="318"/>
      <c r="SC23" s="318"/>
      <c r="SD23" s="318"/>
      <c r="SE23" s="318"/>
      <c r="SF23" s="318"/>
      <c r="SG23" s="318"/>
      <c r="SH23" s="318"/>
      <c r="SI23" s="318"/>
      <c r="SJ23" s="318"/>
      <c r="SK23" s="318"/>
      <c r="SL23" s="318"/>
      <c r="SM23" s="318"/>
      <c r="SN23" s="318"/>
      <c r="SO23" s="318"/>
      <c r="SP23" s="318"/>
      <c r="SQ23" s="318"/>
      <c r="SR23" s="318"/>
      <c r="SS23" s="318"/>
      <c r="ST23" s="318"/>
      <c r="SU23" s="318"/>
      <c r="SV23" s="318"/>
      <c r="SW23" s="318"/>
      <c r="SX23" s="318"/>
      <c r="SY23" s="318"/>
      <c r="SZ23" s="318"/>
      <c r="TA23" s="318"/>
      <c r="TB23" s="318"/>
      <c r="TC23" s="318"/>
      <c r="TD23" s="318"/>
      <c r="TE23" s="318"/>
      <c r="TF23" s="318"/>
      <c r="TG23" s="318"/>
      <c r="TH23" s="318"/>
      <c r="TI23" s="318"/>
      <c r="TJ23" s="318"/>
      <c r="TK23" s="318"/>
      <c r="TL23" s="318"/>
      <c r="TM23" s="318"/>
      <c r="TN23" s="318"/>
      <c r="TO23" s="318"/>
      <c r="TP23" s="318"/>
      <c r="TQ23" s="318"/>
      <c r="TR23" s="318"/>
      <c r="TS23" s="318"/>
      <c r="TT23" s="318"/>
      <c r="TU23" s="318"/>
      <c r="TV23" s="318"/>
      <c r="TW23" s="318"/>
      <c r="TX23" s="318"/>
      <c r="TY23" s="318"/>
      <c r="TZ23" s="318"/>
      <c r="UA23" s="318"/>
      <c r="UB23" s="318"/>
      <c r="UC23" s="318"/>
      <c r="UD23" s="318"/>
      <c r="UE23" s="318"/>
      <c r="UF23" s="318"/>
      <c r="UG23" s="318"/>
      <c r="UH23" s="318"/>
      <c r="UI23" s="318"/>
      <c r="UJ23" s="318"/>
      <c r="UK23" s="318"/>
      <c r="UL23" s="318"/>
      <c r="UM23" s="318"/>
      <c r="UN23" s="318"/>
      <c r="UO23" s="318"/>
      <c r="UP23" s="318"/>
      <c r="UQ23" s="318"/>
      <c r="UR23" s="318"/>
      <c r="US23" s="318"/>
      <c r="UT23" s="318"/>
      <c r="UU23" s="318"/>
      <c r="UV23" s="318"/>
      <c r="UW23" s="318"/>
      <c r="UX23" s="318"/>
      <c r="UY23" s="318"/>
      <c r="UZ23" s="318"/>
      <c r="VA23" s="318"/>
      <c r="VB23" s="318"/>
      <c r="VC23" s="318"/>
      <c r="VD23" s="318"/>
      <c r="VE23" s="318"/>
      <c r="VF23" s="318"/>
      <c r="VG23" s="318"/>
      <c r="VH23" s="318"/>
      <c r="VI23" s="318"/>
      <c r="VJ23" s="318"/>
      <c r="VK23" s="318"/>
      <c r="VL23" s="318"/>
      <c r="VM23" s="318"/>
      <c r="VN23" s="318"/>
      <c r="VO23" s="318"/>
      <c r="VP23" s="318"/>
      <c r="VQ23" s="318"/>
      <c r="VR23" s="318"/>
      <c r="VS23" s="318"/>
      <c r="VT23" s="318"/>
      <c r="VU23" s="318"/>
      <c r="VV23" s="318"/>
      <c r="VW23" s="318"/>
      <c r="VX23" s="318"/>
      <c r="VY23" s="318"/>
      <c r="VZ23" s="318"/>
      <c r="WA23" s="318"/>
      <c r="WB23" s="318"/>
      <c r="WC23" s="318"/>
      <c r="WD23" s="318"/>
      <c r="WE23" s="318"/>
      <c r="WF23" s="318"/>
      <c r="WG23" s="318"/>
      <c r="WH23" s="318"/>
      <c r="WI23" s="318"/>
      <c r="WJ23" s="318"/>
      <c r="WK23" s="318"/>
      <c r="WL23" s="318"/>
      <c r="WM23" s="318"/>
      <c r="WN23" s="318"/>
      <c r="WO23" s="318"/>
      <c r="WP23" s="318"/>
      <c r="WQ23" s="318"/>
      <c r="WR23" s="318"/>
      <c r="WS23" s="318"/>
      <c r="WT23" s="318"/>
      <c r="WU23" s="318"/>
      <c r="WV23" s="318"/>
      <c r="WW23" s="318"/>
      <c r="WX23" s="318"/>
      <c r="WY23" s="318"/>
      <c r="WZ23" s="318"/>
      <c r="XA23" s="318"/>
      <c r="XB23" s="318"/>
      <c r="XC23" s="318"/>
      <c r="XD23" s="318"/>
      <c r="XE23" s="318"/>
      <c r="XF23" s="318"/>
      <c r="XG23" s="318"/>
      <c r="XH23" s="318"/>
      <c r="XI23" s="318"/>
      <c r="XJ23" s="318"/>
      <c r="XK23" s="318"/>
      <c r="XL23" s="318"/>
      <c r="XM23" s="318"/>
      <c r="XN23" s="318"/>
      <c r="XO23" s="318"/>
      <c r="XP23" s="318"/>
      <c r="XQ23" s="318"/>
      <c r="XR23" s="318"/>
      <c r="XS23" s="318"/>
      <c r="XT23" s="318"/>
      <c r="XU23" s="318"/>
      <c r="XV23" s="318"/>
      <c r="XW23" s="318"/>
      <c r="XX23" s="318"/>
      <c r="XY23" s="318"/>
      <c r="XZ23" s="318"/>
      <c r="YA23" s="318"/>
      <c r="YB23" s="318"/>
      <c r="YC23" s="318"/>
      <c r="YD23" s="318"/>
      <c r="YE23" s="318"/>
      <c r="YF23" s="318"/>
      <c r="YG23" s="318"/>
      <c r="YH23" s="318"/>
      <c r="YI23" s="318"/>
      <c r="YJ23" s="318"/>
      <c r="YK23" s="318"/>
      <c r="YL23" s="318"/>
      <c r="YM23" s="318"/>
      <c r="YN23" s="318"/>
      <c r="YO23" s="318"/>
      <c r="YP23" s="318"/>
      <c r="YQ23" s="318"/>
      <c r="YR23" s="318"/>
      <c r="YS23" s="318"/>
      <c r="YT23" s="318"/>
      <c r="YU23" s="318"/>
      <c r="YV23" s="318"/>
      <c r="YW23" s="318"/>
      <c r="YX23" s="318"/>
      <c r="YY23" s="318"/>
      <c r="YZ23" s="318"/>
      <c r="ZA23" s="318"/>
      <c r="ZB23" s="318"/>
      <c r="ZC23" s="318"/>
      <c r="ZD23" s="318"/>
      <c r="ZE23" s="318"/>
      <c r="ZF23" s="318"/>
      <c r="ZG23" s="318"/>
      <c r="ZH23" s="318"/>
      <c r="ZI23" s="318"/>
      <c r="ZJ23" s="318"/>
      <c r="ZK23" s="318"/>
      <c r="ZL23" s="318"/>
      <c r="ZM23" s="318"/>
      <c r="ZN23" s="318"/>
      <c r="ZO23" s="318"/>
      <c r="ZP23" s="318"/>
      <c r="ZQ23" s="318"/>
      <c r="ZR23" s="318"/>
      <c r="ZS23" s="318"/>
      <c r="ZT23" s="318"/>
      <c r="ZU23" s="318"/>
      <c r="ZV23" s="318"/>
      <c r="ZW23" s="318"/>
      <c r="ZX23" s="318"/>
      <c r="ZY23" s="318"/>
      <c r="ZZ23" s="318"/>
      <c r="AAA23" s="318"/>
      <c r="AAB23" s="318"/>
      <c r="AAC23" s="318"/>
      <c r="AAD23" s="318"/>
      <c r="AAE23" s="318"/>
      <c r="AAF23" s="318"/>
      <c r="AAG23" s="318"/>
      <c r="AAH23" s="318"/>
      <c r="AAI23" s="318"/>
      <c r="AAJ23" s="318"/>
      <c r="AAK23" s="318"/>
      <c r="AAL23" s="318"/>
      <c r="AAM23" s="318"/>
      <c r="AAN23" s="318"/>
      <c r="AAO23" s="318"/>
      <c r="AAP23" s="318"/>
      <c r="AAQ23" s="318"/>
      <c r="AAR23" s="318"/>
      <c r="AAS23" s="318"/>
      <c r="AAT23" s="318"/>
      <c r="AAU23" s="318"/>
      <c r="AAV23" s="318"/>
      <c r="AAW23" s="318"/>
      <c r="AAX23" s="318"/>
      <c r="AAY23" s="318"/>
      <c r="AAZ23" s="318"/>
      <c r="ABA23" s="318"/>
      <c r="ABB23" s="318"/>
      <c r="ABC23" s="318"/>
      <c r="ABD23" s="318"/>
      <c r="ABE23" s="318"/>
      <c r="ABF23" s="318"/>
      <c r="ABG23" s="318"/>
      <c r="ABH23" s="318"/>
      <c r="ABI23" s="318"/>
      <c r="ABJ23" s="318"/>
      <c r="ABK23" s="318"/>
      <c r="ABL23" s="318"/>
      <c r="ABM23" s="318"/>
      <c r="ABN23" s="318"/>
      <c r="ABO23" s="318"/>
      <c r="ABP23" s="318"/>
      <c r="ABQ23" s="318"/>
      <c r="ABR23" s="318"/>
      <c r="ABS23" s="318"/>
      <c r="ABT23" s="318"/>
      <c r="ABU23" s="318"/>
      <c r="ABV23" s="318"/>
      <c r="ABW23" s="318"/>
      <c r="ABX23" s="318"/>
      <c r="ABY23" s="318"/>
      <c r="ABZ23" s="318"/>
      <c r="ACA23" s="318"/>
      <c r="ACB23" s="318"/>
      <c r="ACC23" s="318"/>
      <c r="ACD23" s="318"/>
      <c r="ACE23" s="318"/>
      <c r="ACF23" s="318"/>
      <c r="ACG23" s="318"/>
      <c r="ACH23" s="318"/>
      <c r="ACI23" s="318"/>
      <c r="ACJ23" s="318"/>
      <c r="ACK23" s="318"/>
      <c r="ACL23" s="318"/>
      <c r="ACM23" s="318"/>
      <c r="ACN23" s="318"/>
      <c r="ACO23" s="318"/>
      <c r="ACP23" s="318"/>
      <c r="ACQ23" s="318"/>
      <c r="ACR23" s="318"/>
      <c r="ACS23" s="318"/>
      <c r="ACT23" s="318"/>
      <c r="ACU23" s="318"/>
      <c r="ACV23" s="318"/>
      <c r="ACW23" s="318"/>
      <c r="ACX23" s="318"/>
      <c r="ACY23" s="318"/>
      <c r="ACZ23" s="318"/>
      <c r="ADA23" s="318"/>
      <c r="ADB23" s="318"/>
      <c r="ADC23" s="318"/>
      <c r="ADD23" s="318"/>
      <c r="ADE23" s="318"/>
      <c r="ADF23" s="318"/>
      <c r="ADG23" s="318"/>
      <c r="ADH23" s="318"/>
      <c r="ADI23" s="318"/>
      <c r="ADJ23" s="318"/>
      <c r="ADK23" s="318"/>
      <c r="ADL23" s="318"/>
      <c r="ADM23" s="318"/>
      <c r="ADN23" s="318"/>
      <c r="ADO23" s="318"/>
      <c r="ADP23" s="318"/>
      <c r="ADQ23" s="318"/>
      <c r="ADR23" s="318"/>
      <c r="ADS23" s="318"/>
      <c r="ADT23" s="318"/>
      <c r="ADU23" s="318"/>
      <c r="ADV23" s="318"/>
      <c r="ADW23" s="318"/>
      <c r="ADX23" s="318"/>
      <c r="ADY23" s="318"/>
      <c r="ADZ23" s="318"/>
      <c r="AEA23" s="318"/>
      <c r="AEB23" s="318"/>
      <c r="AEC23" s="318"/>
      <c r="AED23" s="318"/>
      <c r="AEE23" s="318"/>
      <c r="AEF23" s="318"/>
      <c r="AEG23" s="318"/>
      <c r="AEH23" s="318"/>
      <c r="AEI23" s="318"/>
      <c r="AEJ23" s="318"/>
      <c r="AEK23" s="318"/>
      <c r="AEL23" s="318"/>
      <c r="AEM23" s="318"/>
      <c r="AEN23" s="318"/>
      <c r="AEO23" s="318"/>
      <c r="AEP23" s="318"/>
      <c r="AEQ23" s="318"/>
      <c r="AER23" s="318"/>
      <c r="AES23" s="318"/>
      <c r="AET23" s="318"/>
      <c r="AEU23" s="318"/>
      <c r="AEV23" s="318"/>
      <c r="AEW23" s="318"/>
      <c r="AEX23" s="318"/>
      <c r="AEY23" s="318"/>
      <c r="AEZ23" s="318"/>
      <c r="AFA23" s="318"/>
      <c r="AFB23" s="318"/>
      <c r="AFC23" s="318"/>
      <c r="AFD23" s="318"/>
      <c r="AFE23" s="318"/>
      <c r="AFF23" s="318"/>
      <c r="AFG23" s="318"/>
      <c r="AFH23" s="318"/>
      <c r="AFI23" s="318"/>
      <c r="AFJ23" s="318"/>
      <c r="AFK23" s="318"/>
      <c r="AFL23" s="318"/>
      <c r="AFM23" s="318"/>
      <c r="AFN23" s="318"/>
      <c r="AFO23" s="318"/>
      <c r="AFP23" s="318"/>
      <c r="AFQ23" s="318"/>
      <c r="AFR23" s="318"/>
      <c r="AFS23" s="318"/>
      <c r="AFT23" s="318"/>
      <c r="AFU23" s="318"/>
      <c r="AFV23" s="318"/>
      <c r="AFW23" s="318"/>
      <c r="AFX23" s="318"/>
      <c r="AFY23" s="318"/>
      <c r="AFZ23" s="318"/>
      <c r="AGA23" s="318"/>
      <c r="AGB23" s="318"/>
      <c r="AGC23" s="318"/>
      <c r="AGD23" s="318"/>
      <c r="AGE23" s="318"/>
      <c r="AGF23" s="318"/>
      <c r="AGG23" s="318"/>
      <c r="AGH23" s="318"/>
      <c r="AGI23" s="318"/>
      <c r="AGJ23" s="318"/>
      <c r="AGK23" s="318"/>
      <c r="AGL23" s="318"/>
      <c r="AGM23" s="318"/>
      <c r="AGN23" s="318"/>
      <c r="AGO23" s="318"/>
      <c r="AGP23" s="318"/>
      <c r="AGQ23" s="318"/>
      <c r="AGR23" s="318"/>
      <c r="AGS23" s="318"/>
      <c r="AGT23" s="318"/>
      <c r="AGU23" s="318"/>
      <c r="AGV23" s="318"/>
      <c r="AGW23" s="318"/>
      <c r="AGX23" s="318"/>
      <c r="AGY23" s="318"/>
      <c r="AGZ23" s="318"/>
      <c r="AHA23" s="318"/>
      <c r="AHB23" s="318"/>
      <c r="AHC23" s="318"/>
      <c r="AHD23" s="318"/>
      <c r="AHE23" s="318"/>
      <c r="AHF23" s="318"/>
      <c r="AHG23" s="318"/>
      <c r="AHH23" s="318"/>
      <c r="AHI23" s="318"/>
      <c r="AHJ23" s="318"/>
      <c r="AHK23" s="318"/>
      <c r="AHL23" s="318"/>
      <c r="AHM23" s="318"/>
      <c r="AHN23" s="318"/>
      <c r="AHO23" s="318"/>
      <c r="AHP23" s="318"/>
      <c r="AHQ23" s="318"/>
      <c r="AHR23" s="318"/>
      <c r="AHS23" s="318"/>
      <c r="AHT23" s="318"/>
      <c r="AHU23" s="318"/>
      <c r="AHV23" s="318"/>
      <c r="AHW23" s="318"/>
      <c r="AHX23" s="318"/>
      <c r="AHY23" s="318"/>
      <c r="AHZ23" s="318"/>
      <c r="AIA23" s="318"/>
      <c r="AIB23" s="318"/>
      <c r="AIC23" s="318"/>
      <c r="AID23" s="318"/>
      <c r="AIE23" s="318"/>
      <c r="AIF23" s="318"/>
      <c r="AIG23" s="318"/>
      <c r="AIH23" s="318"/>
      <c r="AII23" s="318"/>
      <c r="AIJ23" s="318"/>
      <c r="AIK23" s="318"/>
      <c r="AIL23" s="318"/>
      <c r="AIM23" s="318"/>
      <c r="AIN23" s="318"/>
      <c r="AIO23" s="318"/>
      <c r="AIP23" s="318"/>
      <c r="AIQ23" s="318"/>
      <c r="AIR23" s="318"/>
      <c r="AIS23" s="318"/>
      <c r="AIT23" s="318"/>
      <c r="AIU23" s="318"/>
      <c r="AIV23" s="318"/>
      <c r="AIW23" s="318"/>
      <c r="AIX23" s="318"/>
      <c r="AIY23" s="318"/>
      <c r="AIZ23" s="318"/>
      <c r="AJA23" s="318"/>
      <c r="AJB23" s="318"/>
      <c r="AJC23" s="318"/>
      <c r="AJD23" s="318"/>
      <c r="AJE23" s="318"/>
      <c r="AJF23" s="318"/>
      <c r="AJG23" s="318"/>
      <c r="AJH23" s="318"/>
      <c r="AJI23" s="318"/>
      <c r="AJJ23" s="318"/>
      <c r="AJK23" s="318"/>
      <c r="AJL23" s="318"/>
      <c r="AJM23" s="318"/>
      <c r="AJN23" s="318"/>
      <c r="AJO23" s="318"/>
      <c r="AJP23" s="318"/>
      <c r="AJQ23" s="318"/>
      <c r="AJR23" s="318"/>
      <c r="AJS23" s="318"/>
      <c r="AJT23" s="318"/>
      <c r="AJU23" s="318"/>
      <c r="AJV23" s="318"/>
      <c r="AJW23" s="318"/>
      <c r="AJX23" s="318"/>
      <c r="AJY23" s="318"/>
      <c r="AJZ23" s="318"/>
      <c r="AKA23" s="318"/>
      <c r="AKB23" s="318"/>
      <c r="AKC23" s="318"/>
      <c r="AKD23" s="318"/>
      <c r="AKE23" s="318"/>
      <c r="AKF23" s="318"/>
      <c r="AKG23" s="318"/>
      <c r="AKH23" s="318"/>
      <c r="AKI23" s="318"/>
      <c r="AKJ23" s="318"/>
      <c r="AKK23" s="318"/>
      <c r="AKL23" s="318"/>
      <c r="AKM23" s="318"/>
      <c r="AKN23" s="318"/>
      <c r="AKO23" s="318"/>
      <c r="AKP23" s="318"/>
      <c r="AKQ23" s="318"/>
      <c r="AKR23" s="318"/>
      <c r="AKS23" s="318"/>
      <c r="AKT23" s="318"/>
      <c r="AKU23" s="318"/>
      <c r="AKV23" s="318"/>
      <c r="AKW23" s="318"/>
      <c r="AKX23" s="318"/>
      <c r="AKY23" s="318"/>
      <c r="AKZ23" s="318"/>
      <c r="ALA23" s="318"/>
      <c r="ALB23" s="318"/>
      <c r="ALC23" s="318"/>
      <c r="ALD23" s="318"/>
      <c r="ALE23" s="318"/>
      <c r="ALF23" s="318"/>
      <c r="ALG23" s="318"/>
      <c r="ALH23" s="318"/>
      <c r="ALI23" s="318"/>
      <c r="ALJ23" s="318"/>
      <c r="ALK23" s="318"/>
      <c r="ALL23" s="318"/>
      <c r="ALM23" s="318"/>
      <c r="ALN23" s="318"/>
      <c r="ALO23" s="318"/>
      <c r="ALP23" s="318"/>
      <c r="ALQ23" s="318"/>
      <c r="ALR23" s="318"/>
      <c r="ALS23" s="318"/>
      <c r="ALT23" s="318"/>
      <c r="ALU23" s="318"/>
      <c r="ALV23" s="318"/>
      <c r="ALW23" s="318"/>
      <c r="ALX23" s="318"/>
      <c r="ALY23" s="318"/>
      <c r="ALZ23" s="318"/>
      <c r="AMA23" s="318"/>
      <c r="AMB23" s="318"/>
      <c r="AMC23" s="318"/>
      <c r="AMD23" s="318"/>
      <c r="AME23" s="318"/>
      <c r="AMF23" s="318"/>
      <c r="AMG23" s="318"/>
      <c r="AMH23" s="318"/>
      <c r="AMI23" s="318"/>
    </row>
  </sheetData>
  <sheetProtection algorithmName="SHA-512" hashValue="ymEO4/Ib5AXefZisnOAewKPE6EKPHnTTrbyWaQWF+RunFMbpDZ8F0lf6jDDub4pVAkz7ApJM30onmHGX2NCbAA==" saltValue="eXreSV0ILuZeBzVXQzHHJg==" spinCount="100000" sheet="1" objects="1" scenarios="1" formatColumns="0" formatRows="0"/>
  <mergeCells count="3">
    <mergeCell ref="B3:G3"/>
    <mergeCell ref="C6:G6"/>
    <mergeCell ref="B17:C17"/>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Plan25">
    <tabColor rgb="FFFFFF00"/>
  </sheetPr>
  <dimension ref="A3:AMI22"/>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5.7109375" style="18" customWidth="1"/>
    <col min="5" max="5" width="7.85546875" style="19" customWidth="1"/>
    <col min="6" max="6" width="15.7109375" style="18" customWidth="1"/>
    <col min="7" max="7" width="15.7109375" style="17" customWidth="1"/>
    <col min="8" max="8" width="10.5703125" style="375" customWidth="1"/>
    <col min="9" max="1023" width="9.140625" style="376"/>
    <col min="1024" max="16384" width="9.140625" style="318"/>
  </cols>
  <sheetData>
    <row r="3" spans="1:12" s="370" customFormat="1" ht="16.5" customHeight="1">
      <c r="A3" s="60"/>
      <c r="B3" s="679" t="s">
        <v>279</v>
      </c>
      <c r="C3" s="679"/>
      <c r="D3" s="679"/>
      <c r="E3" s="679"/>
      <c r="F3" s="679"/>
      <c r="G3" s="679"/>
    </row>
    <row r="4" spans="1:12" s="371" customFormat="1" ht="16.5" customHeight="1">
      <c r="A4" s="17"/>
      <c r="B4" s="55"/>
      <c r="C4" s="58" t="s">
        <v>26</v>
      </c>
      <c r="D4" s="57"/>
      <c r="E4" s="56"/>
      <c r="F4" s="58"/>
      <c r="G4" s="59"/>
    </row>
    <row r="5" spans="1:12" s="371" customFormat="1" ht="16.5" customHeight="1">
      <c r="A5" s="17"/>
      <c r="B5" s="55"/>
      <c r="C5" s="58" t="s">
        <v>445</v>
      </c>
      <c r="D5" s="57"/>
      <c r="E5" s="56"/>
      <c r="F5" s="58"/>
      <c r="G5" s="59"/>
    </row>
    <row r="6" spans="1:12" s="371" customFormat="1" ht="31.5" customHeight="1">
      <c r="A6" s="17"/>
      <c r="B6" s="60"/>
      <c r="C6" s="680" t="s">
        <v>105</v>
      </c>
      <c r="D6" s="680"/>
      <c r="E6" s="680"/>
      <c r="F6" s="680"/>
      <c r="G6" s="680"/>
    </row>
    <row r="7" spans="1:12" s="371" customFormat="1" ht="12.75" customHeight="1">
      <c r="A7" s="17"/>
      <c r="B7" s="61"/>
      <c r="C7" s="61"/>
      <c r="D7" s="62"/>
      <c r="E7" s="62"/>
      <c r="F7" s="61"/>
      <c r="G7" s="61"/>
    </row>
    <row r="8" spans="1:12" s="371" customFormat="1" ht="12.75" customHeight="1">
      <c r="A8" s="17"/>
      <c r="B8" s="63" t="s">
        <v>280</v>
      </c>
      <c r="C8" s="63" t="s">
        <v>57</v>
      </c>
      <c r="D8" s="62"/>
      <c r="E8" s="62"/>
      <c r="F8" s="61"/>
      <c r="G8" s="61"/>
    </row>
    <row r="9" spans="1:12" s="371" customFormat="1" ht="12.75" customHeight="1">
      <c r="A9" s="17"/>
      <c r="B9" s="36"/>
      <c r="C9" s="36"/>
      <c r="D9" s="37"/>
      <c r="E9" s="37"/>
      <c r="F9" s="36"/>
      <c r="G9" s="36"/>
      <c r="L9" s="372"/>
    </row>
    <row r="10" spans="1:12" s="371" customFormat="1" ht="25.5" customHeight="1" thickBot="1">
      <c r="A10" s="17"/>
      <c r="B10" s="81" t="s">
        <v>6</v>
      </c>
      <c r="C10" s="81" t="s">
        <v>7</v>
      </c>
      <c r="D10" s="81" t="s">
        <v>13</v>
      </c>
      <c r="E10" s="81" t="s">
        <v>14</v>
      </c>
      <c r="F10" s="233" t="s">
        <v>281</v>
      </c>
      <c r="G10" s="82" t="s">
        <v>282</v>
      </c>
    </row>
    <row r="11" spans="1:12" s="370" customFormat="1" ht="26.25" thickBot="1">
      <c r="A11" s="60"/>
      <c r="B11" s="64">
        <v>1</v>
      </c>
      <c r="C11" s="135" t="s">
        <v>355</v>
      </c>
      <c r="D11" s="136" t="s">
        <v>277</v>
      </c>
      <c r="E11" s="202">
        <v>8</v>
      </c>
      <c r="F11" s="419"/>
      <c r="G11" s="201">
        <f>ROUND(E11*F11,2)</f>
        <v>0</v>
      </c>
    </row>
    <row r="12" spans="1:12" s="370" customFormat="1" ht="26.25" thickBot="1">
      <c r="A12" s="60"/>
      <c r="B12" s="64">
        <f>B11+1</f>
        <v>2</v>
      </c>
      <c r="C12" s="135" t="s">
        <v>356</v>
      </c>
      <c r="D12" s="136" t="s">
        <v>277</v>
      </c>
      <c r="E12" s="137">
        <v>16</v>
      </c>
      <c r="F12" s="419"/>
      <c r="G12" s="203">
        <f t="shared" ref="G12:G13" si="0">ROUND(E12*F12,2)</f>
        <v>0</v>
      </c>
      <c r="L12" s="373"/>
    </row>
    <row r="13" spans="1:12" s="370" customFormat="1" ht="26.25" thickBot="1">
      <c r="A13" s="60"/>
      <c r="B13" s="64">
        <f t="shared" ref="B13" si="1">B12+1</f>
        <v>3</v>
      </c>
      <c r="C13" s="135" t="s">
        <v>357</v>
      </c>
      <c r="D13" s="136" t="s">
        <v>277</v>
      </c>
      <c r="E13" s="137">
        <v>16</v>
      </c>
      <c r="F13" s="419"/>
      <c r="G13" s="203">
        <f t="shared" si="0"/>
        <v>0</v>
      </c>
    </row>
    <row r="14" spans="1:12" s="371" customFormat="1" ht="12.75" customHeight="1">
      <c r="A14" s="17"/>
      <c r="B14" s="38"/>
      <c r="C14" s="39"/>
      <c r="D14" s="40"/>
      <c r="E14" s="41"/>
      <c r="F14" s="42"/>
      <c r="G14" s="43"/>
      <c r="H14" s="374"/>
    </row>
    <row r="15" spans="1:12" s="371" customFormat="1" ht="12.75" customHeight="1">
      <c r="A15" s="17"/>
      <c r="B15" s="39"/>
      <c r="C15" s="39"/>
      <c r="D15" s="40"/>
      <c r="E15" s="40"/>
      <c r="F15" s="53" t="s">
        <v>294</v>
      </c>
      <c r="G15" s="54">
        <f>SUM(G11:G14)</f>
        <v>0</v>
      </c>
      <c r="H15" s="374"/>
    </row>
    <row r="16" spans="1:12" s="371" customFormat="1" ht="12.75" customHeight="1">
      <c r="A16" s="17"/>
      <c r="B16" s="681" t="s">
        <v>329</v>
      </c>
      <c r="C16" s="681"/>
      <c r="D16" s="110"/>
      <c r="E16" s="37"/>
      <c r="F16" s="48"/>
      <c r="G16" s="49"/>
      <c r="H16" s="374"/>
    </row>
    <row r="17" spans="1:1023" s="371" customFormat="1" ht="12.75" customHeight="1">
      <c r="A17" s="17"/>
      <c r="B17" s="50" t="s">
        <v>330</v>
      </c>
      <c r="C17" s="50" t="s">
        <v>331</v>
      </c>
      <c r="D17" s="50" t="s">
        <v>332</v>
      </c>
      <c r="E17" s="37"/>
      <c r="F17" s="48"/>
      <c r="G17" s="49"/>
      <c r="H17" s="374"/>
    </row>
    <row r="18" spans="1:1023" s="371" customFormat="1" ht="12.75" customHeight="1">
      <c r="A18" s="17"/>
      <c r="B18" s="44">
        <v>1</v>
      </c>
      <c r="C18" s="44" t="s">
        <v>358</v>
      </c>
      <c r="D18" s="16">
        <v>8</v>
      </c>
      <c r="E18" s="37"/>
      <c r="F18" s="48"/>
      <c r="G18" s="49"/>
      <c r="H18" s="374"/>
    </row>
    <row r="19" spans="1:1023" s="371" customFormat="1" ht="12.75" customHeight="1">
      <c r="A19" s="17"/>
      <c r="B19" s="44">
        <v>2</v>
      </c>
      <c r="C19" s="44" t="s">
        <v>359</v>
      </c>
      <c r="D19" s="16">
        <v>8</v>
      </c>
      <c r="E19" s="37"/>
      <c r="F19" s="48"/>
      <c r="G19" s="49"/>
      <c r="H19" s="374"/>
    </row>
    <row r="20" spans="1:1023" s="371" customFormat="1" ht="12.75" customHeight="1">
      <c r="A20" s="17"/>
      <c r="B20" s="44">
        <v>2</v>
      </c>
      <c r="C20" s="44" t="s">
        <v>360</v>
      </c>
      <c r="D20" s="16">
        <v>8</v>
      </c>
      <c r="E20" s="45"/>
      <c r="F20" s="46"/>
      <c r="G20" s="47"/>
      <c r="H20" s="374"/>
    </row>
    <row r="21" spans="1:1023" ht="12.75" customHeight="1">
      <c r="A21" s="52"/>
      <c r="B21" s="44"/>
      <c r="C21" s="44"/>
      <c r="D21" s="16"/>
      <c r="I21" s="318"/>
      <c r="J21" s="318"/>
      <c r="K21" s="318"/>
      <c r="L21" s="318"/>
      <c r="M21" s="318"/>
      <c r="N21" s="318"/>
      <c r="O21" s="318"/>
      <c r="P21" s="318"/>
      <c r="Q21" s="318"/>
      <c r="R21" s="318"/>
      <c r="S21" s="318"/>
      <c r="T21" s="318"/>
      <c r="U21" s="318"/>
      <c r="V21" s="318"/>
      <c r="W21" s="318"/>
      <c r="X21" s="318"/>
      <c r="Y21" s="318"/>
      <c r="Z21" s="318"/>
      <c r="AA21" s="318"/>
      <c r="AB21" s="318"/>
      <c r="AC21" s="318"/>
      <c r="AD21" s="318"/>
      <c r="AE21" s="318"/>
      <c r="AF21" s="318"/>
      <c r="AG21" s="318"/>
      <c r="AH21" s="318"/>
      <c r="AI21" s="318"/>
      <c r="AJ21" s="318"/>
      <c r="AK21" s="318"/>
      <c r="AL21" s="318"/>
      <c r="AM21" s="318"/>
      <c r="AN21" s="318"/>
      <c r="AO21" s="318"/>
      <c r="AP21" s="318"/>
      <c r="AQ21" s="318"/>
      <c r="AR21" s="318"/>
      <c r="AS21" s="318"/>
      <c r="AT21" s="318"/>
      <c r="AU21" s="318"/>
      <c r="AV21" s="318"/>
      <c r="AW21" s="318"/>
      <c r="AX21" s="318"/>
      <c r="AY21" s="318"/>
      <c r="AZ21" s="318"/>
      <c r="BA21" s="318"/>
      <c r="BB21" s="318"/>
      <c r="BC21" s="318"/>
      <c r="BD21" s="318"/>
      <c r="BE21" s="318"/>
      <c r="BF21" s="318"/>
      <c r="BG21" s="318"/>
      <c r="BH21" s="318"/>
      <c r="BI21" s="318"/>
      <c r="BJ21" s="318"/>
      <c r="BK21" s="318"/>
      <c r="BL21" s="318"/>
      <c r="BM21" s="318"/>
      <c r="BN21" s="318"/>
      <c r="BO21" s="318"/>
      <c r="BP21" s="318"/>
      <c r="BQ21" s="318"/>
      <c r="BR21" s="318"/>
      <c r="BS21" s="318"/>
      <c r="BT21" s="318"/>
      <c r="BU21" s="318"/>
      <c r="BV21" s="318"/>
      <c r="BW21" s="318"/>
      <c r="BX21" s="318"/>
      <c r="BY21" s="318"/>
      <c r="BZ21" s="318"/>
      <c r="CA21" s="318"/>
      <c r="CB21" s="318"/>
      <c r="CC21" s="318"/>
      <c r="CD21" s="318"/>
      <c r="CE21" s="318"/>
      <c r="CF21" s="318"/>
      <c r="CG21" s="318"/>
      <c r="CH21" s="318"/>
      <c r="CI21" s="318"/>
      <c r="CJ21" s="318"/>
      <c r="CK21" s="318"/>
      <c r="CL21" s="318"/>
      <c r="CM21" s="318"/>
      <c r="CN21" s="318"/>
      <c r="CO21" s="318"/>
      <c r="CP21" s="318"/>
      <c r="CQ21" s="318"/>
      <c r="CR21" s="318"/>
      <c r="CS21" s="318"/>
      <c r="CT21" s="318"/>
      <c r="CU21" s="318"/>
      <c r="CV21" s="318"/>
      <c r="CW21" s="318"/>
      <c r="CX21" s="318"/>
      <c r="CY21" s="318"/>
      <c r="CZ21" s="318"/>
      <c r="DA21" s="318"/>
      <c r="DB21" s="318"/>
      <c r="DC21" s="318"/>
      <c r="DD21" s="318"/>
      <c r="DE21" s="318"/>
      <c r="DF21" s="318"/>
      <c r="DG21" s="318"/>
      <c r="DH21" s="318"/>
      <c r="DI21" s="318"/>
      <c r="DJ21" s="318"/>
      <c r="DK21" s="318"/>
      <c r="DL21" s="318"/>
      <c r="DM21" s="318"/>
      <c r="DN21" s="318"/>
      <c r="DO21" s="318"/>
      <c r="DP21" s="318"/>
      <c r="DQ21" s="318"/>
      <c r="DR21" s="318"/>
      <c r="DS21" s="318"/>
      <c r="DT21" s="318"/>
      <c r="DU21" s="318"/>
      <c r="DV21" s="318"/>
      <c r="DW21" s="318"/>
      <c r="DX21" s="318"/>
      <c r="DY21" s="318"/>
      <c r="DZ21" s="318"/>
      <c r="EA21" s="318"/>
      <c r="EB21" s="318"/>
      <c r="EC21" s="318"/>
      <c r="ED21" s="318"/>
      <c r="EE21" s="318"/>
      <c r="EF21" s="318"/>
      <c r="EG21" s="318"/>
      <c r="EH21" s="318"/>
      <c r="EI21" s="318"/>
      <c r="EJ21" s="318"/>
      <c r="EK21" s="318"/>
      <c r="EL21" s="318"/>
      <c r="EM21" s="318"/>
      <c r="EN21" s="318"/>
      <c r="EO21" s="318"/>
      <c r="EP21" s="318"/>
      <c r="EQ21" s="318"/>
      <c r="ER21" s="318"/>
      <c r="ES21" s="318"/>
      <c r="ET21" s="318"/>
      <c r="EU21" s="318"/>
      <c r="EV21" s="318"/>
      <c r="EW21" s="318"/>
      <c r="EX21" s="318"/>
      <c r="EY21" s="318"/>
      <c r="EZ21" s="318"/>
      <c r="FA21" s="318"/>
      <c r="FB21" s="318"/>
      <c r="FC21" s="318"/>
      <c r="FD21" s="318"/>
      <c r="FE21" s="318"/>
      <c r="FF21" s="318"/>
      <c r="FG21" s="318"/>
      <c r="FH21" s="318"/>
      <c r="FI21" s="318"/>
      <c r="FJ21" s="318"/>
      <c r="FK21" s="318"/>
      <c r="FL21" s="318"/>
      <c r="FM21" s="318"/>
      <c r="FN21" s="318"/>
      <c r="FO21" s="318"/>
      <c r="FP21" s="318"/>
      <c r="FQ21" s="318"/>
      <c r="FR21" s="318"/>
      <c r="FS21" s="318"/>
      <c r="FT21" s="318"/>
      <c r="FU21" s="318"/>
      <c r="FV21" s="318"/>
      <c r="FW21" s="318"/>
      <c r="FX21" s="318"/>
      <c r="FY21" s="318"/>
      <c r="FZ21" s="318"/>
      <c r="GA21" s="318"/>
      <c r="GB21" s="318"/>
      <c r="GC21" s="318"/>
      <c r="GD21" s="318"/>
      <c r="GE21" s="318"/>
      <c r="GF21" s="318"/>
      <c r="GG21" s="318"/>
      <c r="GH21" s="318"/>
      <c r="GI21" s="318"/>
      <c r="GJ21" s="318"/>
      <c r="GK21" s="318"/>
      <c r="GL21" s="318"/>
      <c r="GM21" s="318"/>
      <c r="GN21" s="318"/>
      <c r="GO21" s="318"/>
      <c r="GP21" s="318"/>
      <c r="GQ21" s="318"/>
      <c r="GR21" s="318"/>
      <c r="GS21" s="318"/>
      <c r="GT21" s="318"/>
      <c r="GU21" s="318"/>
      <c r="GV21" s="318"/>
      <c r="GW21" s="318"/>
      <c r="GX21" s="318"/>
      <c r="GY21" s="318"/>
      <c r="GZ21" s="318"/>
      <c r="HA21" s="318"/>
      <c r="HB21" s="318"/>
      <c r="HC21" s="318"/>
      <c r="HD21" s="318"/>
      <c r="HE21" s="318"/>
      <c r="HF21" s="318"/>
      <c r="HG21" s="318"/>
      <c r="HH21" s="318"/>
      <c r="HI21" s="318"/>
      <c r="HJ21" s="318"/>
      <c r="HK21" s="318"/>
      <c r="HL21" s="318"/>
      <c r="HM21" s="318"/>
      <c r="HN21" s="318"/>
      <c r="HO21" s="318"/>
      <c r="HP21" s="318"/>
      <c r="HQ21" s="318"/>
      <c r="HR21" s="318"/>
      <c r="HS21" s="318"/>
      <c r="HT21" s="318"/>
      <c r="HU21" s="318"/>
      <c r="HV21" s="318"/>
      <c r="HW21" s="318"/>
      <c r="HX21" s="318"/>
      <c r="HY21" s="318"/>
      <c r="HZ21" s="318"/>
      <c r="IA21" s="318"/>
      <c r="IB21" s="318"/>
      <c r="IC21" s="318"/>
      <c r="ID21" s="318"/>
      <c r="IE21" s="318"/>
      <c r="IF21" s="318"/>
      <c r="IG21" s="318"/>
      <c r="IH21" s="318"/>
      <c r="II21" s="318"/>
      <c r="IJ21" s="318"/>
      <c r="IK21" s="318"/>
      <c r="IL21" s="318"/>
      <c r="IM21" s="318"/>
      <c r="IN21" s="318"/>
      <c r="IO21" s="318"/>
      <c r="IP21" s="318"/>
      <c r="IQ21" s="318"/>
      <c r="IR21" s="318"/>
      <c r="IS21" s="318"/>
      <c r="IT21" s="318"/>
      <c r="IU21" s="318"/>
      <c r="IV21" s="318"/>
      <c r="IW21" s="318"/>
      <c r="IX21" s="318"/>
      <c r="IY21" s="318"/>
      <c r="IZ21" s="318"/>
      <c r="JA21" s="318"/>
      <c r="JB21" s="318"/>
      <c r="JC21" s="318"/>
      <c r="JD21" s="318"/>
      <c r="JE21" s="318"/>
      <c r="JF21" s="318"/>
      <c r="JG21" s="318"/>
      <c r="JH21" s="318"/>
      <c r="JI21" s="318"/>
      <c r="JJ21" s="318"/>
      <c r="JK21" s="318"/>
      <c r="JL21" s="318"/>
      <c r="JM21" s="318"/>
      <c r="JN21" s="318"/>
      <c r="JO21" s="318"/>
      <c r="JP21" s="318"/>
      <c r="JQ21" s="318"/>
      <c r="JR21" s="318"/>
      <c r="JS21" s="318"/>
      <c r="JT21" s="318"/>
      <c r="JU21" s="318"/>
      <c r="JV21" s="318"/>
      <c r="JW21" s="318"/>
      <c r="JX21" s="318"/>
      <c r="JY21" s="318"/>
      <c r="JZ21" s="318"/>
      <c r="KA21" s="318"/>
      <c r="KB21" s="318"/>
      <c r="KC21" s="318"/>
      <c r="KD21" s="318"/>
      <c r="KE21" s="318"/>
      <c r="KF21" s="318"/>
      <c r="KG21" s="318"/>
      <c r="KH21" s="318"/>
      <c r="KI21" s="318"/>
      <c r="KJ21" s="318"/>
      <c r="KK21" s="318"/>
      <c r="KL21" s="318"/>
      <c r="KM21" s="318"/>
      <c r="KN21" s="318"/>
      <c r="KO21" s="318"/>
      <c r="KP21" s="318"/>
      <c r="KQ21" s="318"/>
      <c r="KR21" s="318"/>
      <c r="KS21" s="318"/>
      <c r="KT21" s="318"/>
      <c r="KU21" s="318"/>
      <c r="KV21" s="318"/>
      <c r="KW21" s="318"/>
      <c r="KX21" s="318"/>
      <c r="KY21" s="318"/>
      <c r="KZ21" s="318"/>
      <c r="LA21" s="318"/>
      <c r="LB21" s="318"/>
      <c r="LC21" s="318"/>
      <c r="LD21" s="318"/>
      <c r="LE21" s="318"/>
      <c r="LF21" s="318"/>
      <c r="LG21" s="318"/>
      <c r="LH21" s="318"/>
      <c r="LI21" s="318"/>
      <c r="LJ21" s="318"/>
      <c r="LK21" s="318"/>
      <c r="LL21" s="318"/>
      <c r="LM21" s="318"/>
      <c r="LN21" s="318"/>
      <c r="LO21" s="318"/>
      <c r="LP21" s="318"/>
      <c r="LQ21" s="318"/>
      <c r="LR21" s="318"/>
      <c r="LS21" s="318"/>
      <c r="LT21" s="318"/>
      <c r="LU21" s="318"/>
      <c r="LV21" s="318"/>
      <c r="LW21" s="318"/>
      <c r="LX21" s="318"/>
      <c r="LY21" s="318"/>
      <c r="LZ21" s="318"/>
      <c r="MA21" s="318"/>
      <c r="MB21" s="318"/>
      <c r="MC21" s="318"/>
      <c r="MD21" s="318"/>
      <c r="ME21" s="318"/>
      <c r="MF21" s="318"/>
      <c r="MG21" s="318"/>
      <c r="MH21" s="318"/>
      <c r="MI21" s="318"/>
      <c r="MJ21" s="318"/>
      <c r="MK21" s="318"/>
      <c r="ML21" s="318"/>
      <c r="MM21" s="318"/>
      <c r="MN21" s="318"/>
      <c r="MO21" s="318"/>
      <c r="MP21" s="318"/>
      <c r="MQ21" s="318"/>
      <c r="MR21" s="318"/>
      <c r="MS21" s="318"/>
      <c r="MT21" s="318"/>
      <c r="MU21" s="318"/>
      <c r="MV21" s="318"/>
      <c r="MW21" s="318"/>
      <c r="MX21" s="318"/>
      <c r="MY21" s="318"/>
      <c r="MZ21" s="318"/>
      <c r="NA21" s="318"/>
      <c r="NB21" s="318"/>
      <c r="NC21" s="318"/>
      <c r="ND21" s="318"/>
      <c r="NE21" s="318"/>
      <c r="NF21" s="318"/>
      <c r="NG21" s="318"/>
      <c r="NH21" s="318"/>
      <c r="NI21" s="318"/>
      <c r="NJ21" s="318"/>
      <c r="NK21" s="318"/>
      <c r="NL21" s="318"/>
      <c r="NM21" s="318"/>
      <c r="NN21" s="318"/>
      <c r="NO21" s="318"/>
      <c r="NP21" s="318"/>
      <c r="NQ21" s="318"/>
      <c r="NR21" s="318"/>
      <c r="NS21" s="318"/>
      <c r="NT21" s="318"/>
      <c r="NU21" s="318"/>
      <c r="NV21" s="318"/>
      <c r="NW21" s="318"/>
      <c r="NX21" s="318"/>
      <c r="NY21" s="318"/>
      <c r="NZ21" s="318"/>
      <c r="OA21" s="318"/>
      <c r="OB21" s="318"/>
      <c r="OC21" s="318"/>
      <c r="OD21" s="318"/>
      <c r="OE21" s="318"/>
      <c r="OF21" s="318"/>
      <c r="OG21" s="318"/>
      <c r="OH21" s="318"/>
      <c r="OI21" s="318"/>
      <c r="OJ21" s="318"/>
      <c r="OK21" s="318"/>
      <c r="OL21" s="318"/>
      <c r="OM21" s="318"/>
      <c r="ON21" s="318"/>
      <c r="OO21" s="318"/>
      <c r="OP21" s="318"/>
      <c r="OQ21" s="318"/>
      <c r="OR21" s="318"/>
      <c r="OS21" s="318"/>
      <c r="OT21" s="318"/>
      <c r="OU21" s="318"/>
      <c r="OV21" s="318"/>
      <c r="OW21" s="318"/>
      <c r="OX21" s="318"/>
      <c r="OY21" s="318"/>
      <c r="OZ21" s="318"/>
      <c r="PA21" s="318"/>
      <c r="PB21" s="318"/>
      <c r="PC21" s="318"/>
      <c r="PD21" s="318"/>
      <c r="PE21" s="318"/>
      <c r="PF21" s="318"/>
      <c r="PG21" s="318"/>
      <c r="PH21" s="318"/>
      <c r="PI21" s="318"/>
      <c r="PJ21" s="318"/>
      <c r="PK21" s="318"/>
      <c r="PL21" s="318"/>
      <c r="PM21" s="318"/>
      <c r="PN21" s="318"/>
      <c r="PO21" s="318"/>
      <c r="PP21" s="318"/>
      <c r="PQ21" s="318"/>
      <c r="PR21" s="318"/>
      <c r="PS21" s="318"/>
      <c r="PT21" s="318"/>
      <c r="PU21" s="318"/>
      <c r="PV21" s="318"/>
      <c r="PW21" s="318"/>
      <c r="PX21" s="318"/>
      <c r="PY21" s="318"/>
      <c r="PZ21" s="318"/>
      <c r="QA21" s="318"/>
      <c r="QB21" s="318"/>
      <c r="QC21" s="318"/>
      <c r="QD21" s="318"/>
      <c r="QE21" s="318"/>
      <c r="QF21" s="318"/>
      <c r="QG21" s="318"/>
      <c r="QH21" s="318"/>
      <c r="QI21" s="318"/>
      <c r="QJ21" s="318"/>
      <c r="QK21" s="318"/>
      <c r="QL21" s="318"/>
      <c r="QM21" s="318"/>
      <c r="QN21" s="318"/>
      <c r="QO21" s="318"/>
      <c r="QP21" s="318"/>
      <c r="QQ21" s="318"/>
      <c r="QR21" s="318"/>
      <c r="QS21" s="318"/>
      <c r="QT21" s="318"/>
      <c r="QU21" s="318"/>
      <c r="QV21" s="318"/>
      <c r="QW21" s="318"/>
      <c r="QX21" s="318"/>
      <c r="QY21" s="318"/>
      <c r="QZ21" s="318"/>
      <c r="RA21" s="318"/>
      <c r="RB21" s="318"/>
      <c r="RC21" s="318"/>
      <c r="RD21" s="318"/>
      <c r="RE21" s="318"/>
      <c r="RF21" s="318"/>
      <c r="RG21" s="318"/>
      <c r="RH21" s="318"/>
      <c r="RI21" s="318"/>
      <c r="RJ21" s="318"/>
      <c r="RK21" s="318"/>
      <c r="RL21" s="318"/>
      <c r="RM21" s="318"/>
      <c r="RN21" s="318"/>
      <c r="RO21" s="318"/>
      <c r="RP21" s="318"/>
      <c r="RQ21" s="318"/>
      <c r="RR21" s="318"/>
      <c r="RS21" s="318"/>
      <c r="RT21" s="318"/>
      <c r="RU21" s="318"/>
      <c r="RV21" s="318"/>
      <c r="RW21" s="318"/>
      <c r="RX21" s="318"/>
      <c r="RY21" s="318"/>
      <c r="RZ21" s="318"/>
      <c r="SA21" s="318"/>
      <c r="SB21" s="318"/>
      <c r="SC21" s="318"/>
      <c r="SD21" s="318"/>
      <c r="SE21" s="318"/>
      <c r="SF21" s="318"/>
      <c r="SG21" s="318"/>
      <c r="SH21" s="318"/>
      <c r="SI21" s="318"/>
      <c r="SJ21" s="318"/>
      <c r="SK21" s="318"/>
      <c r="SL21" s="318"/>
      <c r="SM21" s="318"/>
      <c r="SN21" s="318"/>
      <c r="SO21" s="318"/>
      <c r="SP21" s="318"/>
      <c r="SQ21" s="318"/>
      <c r="SR21" s="318"/>
      <c r="SS21" s="318"/>
      <c r="ST21" s="318"/>
      <c r="SU21" s="318"/>
      <c r="SV21" s="318"/>
      <c r="SW21" s="318"/>
      <c r="SX21" s="318"/>
      <c r="SY21" s="318"/>
      <c r="SZ21" s="318"/>
      <c r="TA21" s="318"/>
      <c r="TB21" s="318"/>
      <c r="TC21" s="318"/>
      <c r="TD21" s="318"/>
      <c r="TE21" s="318"/>
      <c r="TF21" s="318"/>
      <c r="TG21" s="318"/>
      <c r="TH21" s="318"/>
      <c r="TI21" s="318"/>
      <c r="TJ21" s="318"/>
      <c r="TK21" s="318"/>
      <c r="TL21" s="318"/>
      <c r="TM21" s="318"/>
      <c r="TN21" s="318"/>
      <c r="TO21" s="318"/>
      <c r="TP21" s="318"/>
      <c r="TQ21" s="318"/>
      <c r="TR21" s="318"/>
      <c r="TS21" s="318"/>
      <c r="TT21" s="318"/>
      <c r="TU21" s="318"/>
      <c r="TV21" s="318"/>
      <c r="TW21" s="318"/>
      <c r="TX21" s="318"/>
      <c r="TY21" s="318"/>
      <c r="TZ21" s="318"/>
      <c r="UA21" s="318"/>
      <c r="UB21" s="318"/>
      <c r="UC21" s="318"/>
      <c r="UD21" s="318"/>
      <c r="UE21" s="318"/>
      <c r="UF21" s="318"/>
      <c r="UG21" s="318"/>
      <c r="UH21" s="318"/>
      <c r="UI21" s="318"/>
      <c r="UJ21" s="318"/>
      <c r="UK21" s="318"/>
      <c r="UL21" s="318"/>
      <c r="UM21" s="318"/>
      <c r="UN21" s="318"/>
      <c r="UO21" s="318"/>
      <c r="UP21" s="318"/>
      <c r="UQ21" s="318"/>
      <c r="UR21" s="318"/>
      <c r="US21" s="318"/>
      <c r="UT21" s="318"/>
      <c r="UU21" s="318"/>
      <c r="UV21" s="318"/>
      <c r="UW21" s="318"/>
      <c r="UX21" s="318"/>
      <c r="UY21" s="318"/>
      <c r="UZ21" s="318"/>
      <c r="VA21" s="318"/>
      <c r="VB21" s="318"/>
      <c r="VC21" s="318"/>
      <c r="VD21" s="318"/>
      <c r="VE21" s="318"/>
      <c r="VF21" s="318"/>
      <c r="VG21" s="318"/>
      <c r="VH21" s="318"/>
      <c r="VI21" s="318"/>
      <c r="VJ21" s="318"/>
      <c r="VK21" s="318"/>
      <c r="VL21" s="318"/>
      <c r="VM21" s="318"/>
      <c r="VN21" s="318"/>
      <c r="VO21" s="318"/>
      <c r="VP21" s="318"/>
      <c r="VQ21" s="318"/>
      <c r="VR21" s="318"/>
      <c r="VS21" s="318"/>
      <c r="VT21" s="318"/>
      <c r="VU21" s="318"/>
      <c r="VV21" s="318"/>
      <c r="VW21" s="318"/>
      <c r="VX21" s="318"/>
      <c r="VY21" s="318"/>
      <c r="VZ21" s="318"/>
      <c r="WA21" s="318"/>
      <c r="WB21" s="318"/>
      <c r="WC21" s="318"/>
      <c r="WD21" s="318"/>
      <c r="WE21" s="318"/>
      <c r="WF21" s="318"/>
      <c r="WG21" s="318"/>
      <c r="WH21" s="318"/>
      <c r="WI21" s="318"/>
      <c r="WJ21" s="318"/>
      <c r="WK21" s="318"/>
      <c r="WL21" s="318"/>
      <c r="WM21" s="318"/>
      <c r="WN21" s="318"/>
      <c r="WO21" s="318"/>
      <c r="WP21" s="318"/>
      <c r="WQ21" s="318"/>
      <c r="WR21" s="318"/>
      <c r="WS21" s="318"/>
      <c r="WT21" s="318"/>
      <c r="WU21" s="318"/>
      <c r="WV21" s="318"/>
      <c r="WW21" s="318"/>
      <c r="WX21" s="318"/>
      <c r="WY21" s="318"/>
      <c r="WZ21" s="318"/>
      <c r="XA21" s="318"/>
      <c r="XB21" s="318"/>
      <c r="XC21" s="318"/>
      <c r="XD21" s="318"/>
      <c r="XE21" s="318"/>
      <c r="XF21" s="318"/>
      <c r="XG21" s="318"/>
      <c r="XH21" s="318"/>
      <c r="XI21" s="318"/>
      <c r="XJ21" s="318"/>
      <c r="XK21" s="318"/>
      <c r="XL21" s="318"/>
      <c r="XM21" s="318"/>
      <c r="XN21" s="318"/>
      <c r="XO21" s="318"/>
      <c r="XP21" s="318"/>
      <c r="XQ21" s="318"/>
      <c r="XR21" s="318"/>
      <c r="XS21" s="318"/>
      <c r="XT21" s="318"/>
      <c r="XU21" s="318"/>
      <c r="XV21" s="318"/>
      <c r="XW21" s="318"/>
      <c r="XX21" s="318"/>
      <c r="XY21" s="318"/>
      <c r="XZ21" s="318"/>
      <c r="YA21" s="318"/>
      <c r="YB21" s="318"/>
      <c r="YC21" s="318"/>
      <c r="YD21" s="318"/>
      <c r="YE21" s="318"/>
      <c r="YF21" s="318"/>
      <c r="YG21" s="318"/>
      <c r="YH21" s="318"/>
      <c r="YI21" s="318"/>
      <c r="YJ21" s="318"/>
      <c r="YK21" s="318"/>
      <c r="YL21" s="318"/>
      <c r="YM21" s="318"/>
      <c r="YN21" s="318"/>
      <c r="YO21" s="318"/>
      <c r="YP21" s="318"/>
      <c r="YQ21" s="318"/>
      <c r="YR21" s="318"/>
      <c r="YS21" s="318"/>
      <c r="YT21" s="318"/>
      <c r="YU21" s="318"/>
      <c r="YV21" s="318"/>
      <c r="YW21" s="318"/>
      <c r="YX21" s="318"/>
      <c r="YY21" s="318"/>
      <c r="YZ21" s="318"/>
      <c r="ZA21" s="318"/>
      <c r="ZB21" s="318"/>
      <c r="ZC21" s="318"/>
      <c r="ZD21" s="318"/>
      <c r="ZE21" s="318"/>
      <c r="ZF21" s="318"/>
      <c r="ZG21" s="318"/>
      <c r="ZH21" s="318"/>
      <c r="ZI21" s="318"/>
      <c r="ZJ21" s="318"/>
      <c r="ZK21" s="318"/>
      <c r="ZL21" s="318"/>
      <c r="ZM21" s="318"/>
      <c r="ZN21" s="318"/>
      <c r="ZO21" s="318"/>
      <c r="ZP21" s="318"/>
      <c r="ZQ21" s="318"/>
      <c r="ZR21" s="318"/>
      <c r="ZS21" s="318"/>
      <c r="ZT21" s="318"/>
      <c r="ZU21" s="318"/>
      <c r="ZV21" s="318"/>
      <c r="ZW21" s="318"/>
      <c r="ZX21" s="318"/>
      <c r="ZY21" s="318"/>
      <c r="ZZ21" s="318"/>
      <c r="AAA21" s="318"/>
      <c r="AAB21" s="318"/>
      <c r="AAC21" s="318"/>
      <c r="AAD21" s="318"/>
      <c r="AAE21" s="318"/>
      <c r="AAF21" s="318"/>
      <c r="AAG21" s="318"/>
      <c r="AAH21" s="318"/>
      <c r="AAI21" s="318"/>
      <c r="AAJ21" s="318"/>
      <c r="AAK21" s="318"/>
      <c r="AAL21" s="318"/>
      <c r="AAM21" s="318"/>
      <c r="AAN21" s="318"/>
      <c r="AAO21" s="318"/>
      <c r="AAP21" s="318"/>
      <c r="AAQ21" s="318"/>
      <c r="AAR21" s="318"/>
      <c r="AAS21" s="318"/>
      <c r="AAT21" s="318"/>
      <c r="AAU21" s="318"/>
      <c r="AAV21" s="318"/>
      <c r="AAW21" s="318"/>
      <c r="AAX21" s="318"/>
      <c r="AAY21" s="318"/>
      <c r="AAZ21" s="318"/>
      <c r="ABA21" s="318"/>
      <c r="ABB21" s="318"/>
      <c r="ABC21" s="318"/>
      <c r="ABD21" s="318"/>
      <c r="ABE21" s="318"/>
      <c r="ABF21" s="318"/>
      <c r="ABG21" s="318"/>
      <c r="ABH21" s="318"/>
      <c r="ABI21" s="318"/>
      <c r="ABJ21" s="318"/>
      <c r="ABK21" s="318"/>
      <c r="ABL21" s="318"/>
      <c r="ABM21" s="318"/>
      <c r="ABN21" s="318"/>
      <c r="ABO21" s="318"/>
      <c r="ABP21" s="318"/>
      <c r="ABQ21" s="318"/>
      <c r="ABR21" s="318"/>
      <c r="ABS21" s="318"/>
      <c r="ABT21" s="318"/>
      <c r="ABU21" s="318"/>
      <c r="ABV21" s="318"/>
      <c r="ABW21" s="318"/>
      <c r="ABX21" s="318"/>
      <c r="ABY21" s="318"/>
      <c r="ABZ21" s="318"/>
      <c r="ACA21" s="318"/>
      <c r="ACB21" s="318"/>
      <c r="ACC21" s="318"/>
      <c r="ACD21" s="318"/>
      <c r="ACE21" s="318"/>
      <c r="ACF21" s="318"/>
      <c r="ACG21" s="318"/>
      <c r="ACH21" s="318"/>
      <c r="ACI21" s="318"/>
      <c r="ACJ21" s="318"/>
      <c r="ACK21" s="318"/>
      <c r="ACL21" s="318"/>
      <c r="ACM21" s="318"/>
      <c r="ACN21" s="318"/>
      <c r="ACO21" s="318"/>
      <c r="ACP21" s="318"/>
      <c r="ACQ21" s="318"/>
      <c r="ACR21" s="318"/>
      <c r="ACS21" s="318"/>
      <c r="ACT21" s="318"/>
      <c r="ACU21" s="318"/>
      <c r="ACV21" s="318"/>
      <c r="ACW21" s="318"/>
      <c r="ACX21" s="318"/>
      <c r="ACY21" s="318"/>
      <c r="ACZ21" s="318"/>
      <c r="ADA21" s="318"/>
      <c r="ADB21" s="318"/>
      <c r="ADC21" s="318"/>
      <c r="ADD21" s="318"/>
      <c r="ADE21" s="318"/>
      <c r="ADF21" s="318"/>
      <c r="ADG21" s="318"/>
      <c r="ADH21" s="318"/>
      <c r="ADI21" s="318"/>
      <c r="ADJ21" s="318"/>
      <c r="ADK21" s="318"/>
      <c r="ADL21" s="318"/>
      <c r="ADM21" s="318"/>
      <c r="ADN21" s="318"/>
      <c r="ADO21" s="318"/>
      <c r="ADP21" s="318"/>
      <c r="ADQ21" s="318"/>
      <c r="ADR21" s="318"/>
      <c r="ADS21" s="318"/>
      <c r="ADT21" s="318"/>
      <c r="ADU21" s="318"/>
      <c r="ADV21" s="318"/>
      <c r="ADW21" s="318"/>
      <c r="ADX21" s="318"/>
      <c r="ADY21" s="318"/>
      <c r="ADZ21" s="318"/>
      <c r="AEA21" s="318"/>
      <c r="AEB21" s="318"/>
      <c r="AEC21" s="318"/>
      <c r="AED21" s="318"/>
      <c r="AEE21" s="318"/>
      <c r="AEF21" s="318"/>
      <c r="AEG21" s="318"/>
      <c r="AEH21" s="318"/>
      <c r="AEI21" s="318"/>
      <c r="AEJ21" s="318"/>
      <c r="AEK21" s="318"/>
      <c r="AEL21" s="318"/>
      <c r="AEM21" s="318"/>
      <c r="AEN21" s="318"/>
      <c r="AEO21" s="318"/>
      <c r="AEP21" s="318"/>
      <c r="AEQ21" s="318"/>
      <c r="AER21" s="318"/>
      <c r="AES21" s="318"/>
      <c r="AET21" s="318"/>
      <c r="AEU21" s="318"/>
      <c r="AEV21" s="318"/>
      <c r="AEW21" s="318"/>
      <c r="AEX21" s="318"/>
      <c r="AEY21" s="318"/>
      <c r="AEZ21" s="318"/>
      <c r="AFA21" s="318"/>
      <c r="AFB21" s="318"/>
      <c r="AFC21" s="318"/>
      <c r="AFD21" s="318"/>
      <c r="AFE21" s="318"/>
      <c r="AFF21" s="318"/>
      <c r="AFG21" s="318"/>
      <c r="AFH21" s="318"/>
      <c r="AFI21" s="318"/>
      <c r="AFJ21" s="318"/>
      <c r="AFK21" s="318"/>
      <c r="AFL21" s="318"/>
      <c r="AFM21" s="318"/>
      <c r="AFN21" s="318"/>
      <c r="AFO21" s="318"/>
      <c r="AFP21" s="318"/>
      <c r="AFQ21" s="318"/>
      <c r="AFR21" s="318"/>
      <c r="AFS21" s="318"/>
      <c r="AFT21" s="318"/>
      <c r="AFU21" s="318"/>
      <c r="AFV21" s="318"/>
      <c r="AFW21" s="318"/>
      <c r="AFX21" s="318"/>
      <c r="AFY21" s="318"/>
      <c r="AFZ21" s="318"/>
      <c r="AGA21" s="318"/>
      <c r="AGB21" s="318"/>
      <c r="AGC21" s="318"/>
      <c r="AGD21" s="318"/>
      <c r="AGE21" s="318"/>
      <c r="AGF21" s="318"/>
      <c r="AGG21" s="318"/>
      <c r="AGH21" s="318"/>
      <c r="AGI21" s="318"/>
      <c r="AGJ21" s="318"/>
      <c r="AGK21" s="318"/>
      <c r="AGL21" s="318"/>
      <c r="AGM21" s="318"/>
      <c r="AGN21" s="318"/>
      <c r="AGO21" s="318"/>
      <c r="AGP21" s="318"/>
      <c r="AGQ21" s="318"/>
      <c r="AGR21" s="318"/>
      <c r="AGS21" s="318"/>
      <c r="AGT21" s="318"/>
      <c r="AGU21" s="318"/>
      <c r="AGV21" s="318"/>
      <c r="AGW21" s="318"/>
      <c r="AGX21" s="318"/>
      <c r="AGY21" s="318"/>
      <c r="AGZ21" s="318"/>
      <c r="AHA21" s="318"/>
      <c r="AHB21" s="318"/>
      <c r="AHC21" s="318"/>
      <c r="AHD21" s="318"/>
      <c r="AHE21" s="318"/>
      <c r="AHF21" s="318"/>
      <c r="AHG21" s="318"/>
      <c r="AHH21" s="318"/>
      <c r="AHI21" s="318"/>
      <c r="AHJ21" s="318"/>
      <c r="AHK21" s="318"/>
      <c r="AHL21" s="318"/>
      <c r="AHM21" s="318"/>
      <c r="AHN21" s="318"/>
      <c r="AHO21" s="318"/>
      <c r="AHP21" s="318"/>
      <c r="AHQ21" s="318"/>
      <c r="AHR21" s="318"/>
      <c r="AHS21" s="318"/>
      <c r="AHT21" s="318"/>
      <c r="AHU21" s="318"/>
      <c r="AHV21" s="318"/>
      <c r="AHW21" s="318"/>
      <c r="AHX21" s="318"/>
      <c r="AHY21" s="318"/>
      <c r="AHZ21" s="318"/>
      <c r="AIA21" s="318"/>
      <c r="AIB21" s="318"/>
      <c r="AIC21" s="318"/>
      <c r="AID21" s="318"/>
      <c r="AIE21" s="318"/>
      <c r="AIF21" s="318"/>
      <c r="AIG21" s="318"/>
      <c r="AIH21" s="318"/>
      <c r="AII21" s="318"/>
      <c r="AIJ21" s="318"/>
      <c r="AIK21" s="318"/>
      <c r="AIL21" s="318"/>
      <c r="AIM21" s="318"/>
      <c r="AIN21" s="318"/>
      <c r="AIO21" s="318"/>
      <c r="AIP21" s="318"/>
      <c r="AIQ21" s="318"/>
      <c r="AIR21" s="318"/>
      <c r="AIS21" s="318"/>
      <c r="AIT21" s="318"/>
      <c r="AIU21" s="318"/>
      <c r="AIV21" s="318"/>
      <c r="AIW21" s="318"/>
      <c r="AIX21" s="318"/>
      <c r="AIY21" s="318"/>
      <c r="AIZ21" s="318"/>
      <c r="AJA21" s="318"/>
      <c r="AJB21" s="318"/>
      <c r="AJC21" s="318"/>
      <c r="AJD21" s="318"/>
      <c r="AJE21" s="318"/>
      <c r="AJF21" s="318"/>
      <c r="AJG21" s="318"/>
      <c r="AJH21" s="318"/>
      <c r="AJI21" s="318"/>
      <c r="AJJ21" s="318"/>
      <c r="AJK21" s="318"/>
      <c r="AJL21" s="318"/>
      <c r="AJM21" s="318"/>
      <c r="AJN21" s="318"/>
      <c r="AJO21" s="318"/>
      <c r="AJP21" s="318"/>
      <c r="AJQ21" s="318"/>
      <c r="AJR21" s="318"/>
      <c r="AJS21" s="318"/>
      <c r="AJT21" s="318"/>
      <c r="AJU21" s="318"/>
      <c r="AJV21" s="318"/>
      <c r="AJW21" s="318"/>
      <c r="AJX21" s="318"/>
      <c r="AJY21" s="318"/>
      <c r="AJZ21" s="318"/>
      <c r="AKA21" s="318"/>
      <c r="AKB21" s="318"/>
      <c r="AKC21" s="318"/>
      <c r="AKD21" s="318"/>
      <c r="AKE21" s="318"/>
      <c r="AKF21" s="318"/>
      <c r="AKG21" s="318"/>
      <c r="AKH21" s="318"/>
      <c r="AKI21" s="318"/>
      <c r="AKJ21" s="318"/>
      <c r="AKK21" s="318"/>
      <c r="AKL21" s="318"/>
      <c r="AKM21" s="318"/>
      <c r="AKN21" s="318"/>
      <c r="AKO21" s="318"/>
      <c r="AKP21" s="318"/>
      <c r="AKQ21" s="318"/>
      <c r="AKR21" s="318"/>
      <c r="AKS21" s="318"/>
      <c r="AKT21" s="318"/>
      <c r="AKU21" s="318"/>
      <c r="AKV21" s="318"/>
      <c r="AKW21" s="318"/>
      <c r="AKX21" s="318"/>
      <c r="AKY21" s="318"/>
      <c r="AKZ21" s="318"/>
      <c r="ALA21" s="318"/>
      <c r="ALB21" s="318"/>
      <c r="ALC21" s="318"/>
      <c r="ALD21" s="318"/>
      <c r="ALE21" s="318"/>
      <c r="ALF21" s="318"/>
      <c r="ALG21" s="318"/>
      <c r="ALH21" s="318"/>
      <c r="ALI21" s="318"/>
      <c r="ALJ21" s="318"/>
      <c r="ALK21" s="318"/>
      <c r="ALL21" s="318"/>
      <c r="ALM21" s="318"/>
      <c r="ALN21" s="318"/>
      <c r="ALO21" s="318"/>
      <c r="ALP21" s="318"/>
      <c r="ALQ21" s="318"/>
      <c r="ALR21" s="318"/>
      <c r="ALS21" s="318"/>
      <c r="ALT21" s="318"/>
      <c r="ALU21" s="318"/>
      <c r="ALV21" s="318"/>
      <c r="ALW21" s="318"/>
      <c r="ALX21" s="318"/>
      <c r="ALY21" s="318"/>
      <c r="ALZ21" s="318"/>
      <c r="AMA21" s="318"/>
      <c r="AMB21" s="318"/>
      <c r="AMC21" s="318"/>
      <c r="AMD21" s="318"/>
      <c r="AME21" s="318"/>
      <c r="AMF21" s="318"/>
      <c r="AMG21" s="318"/>
      <c r="AMH21" s="318"/>
      <c r="AMI21" s="318"/>
    </row>
    <row r="22" spans="1:1023" ht="12.75" customHeight="1">
      <c r="A22" s="52"/>
      <c r="D22" s="16"/>
      <c r="I22" s="318"/>
      <c r="J22" s="318"/>
      <c r="K22" s="318"/>
      <c r="L22" s="318"/>
      <c r="M22" s="318"/>
      <c r="N22" s="318"/>
      <c r="O22" s="318"/>
      <c r="P22" s="318"/>
      <c r="Q22" s="318"/>
      <c r="R22" s="318"/>
      <c r="S22" s="318"/>
      <c r="T22" s="318"/>
      <c r="U22" s="318"/>
      <c r="V22" s="318"/>
      <c r="W22" s="318"/>
      <c r="X22" s="318"/>
      <c r="Y22" s="318"/>
      <c r="Z22" s="318"/>
      <c r="AA22" s="318"/>
      <c r="AB22" s="318"/>
      <c r="AC22" s="318"/>
      <c r="AD22" s="318"/>
      <c r="AE22" s="318"/>
      <c r="AF22" s="318"/>
      <c r="AG22" s="318"/>
      <c r="AH22" s="318"/>
      <c r="AI22" s="318"/>
      <c r="AJ22" s="318"/>
      <c r="AK22" s="318"/>
      <c r="AL22" s="318"/>
      <c r="AM22" s="318"/>
      <c r="AN22" s="318"/>
      <c r="AO22" s="318"/>
      <c r="AP22" s="318"/>
      <c r="AQ22" s="318"/>
      <c r="AR22" s="318"/>
      <c r="AS22" s="318"/>
      <c r="AT22" s="318"/>
      <c r="AU22" s="318"/>
      <c r="AV22" s="318"/>
      <c r="AW22" s="318"/>
      <c r="AX22" s="318"/>
      <c r="AY22" s="318"/>
      <c r="AZ22" s="318"/>
      <c r="BA22" s="318"/>
      <c r="BB22" s="318"/>
      <c r="BC22" s="318"/>
      <c r="BD22" s="318"/>
      <c r="BE22" s="318"/>
      <c r="BF22" s="318"/>
      <c r="BG22" s="318"/>
      <c r="BH22" s="318"/>
      <c r="BI22" s="318"/>
      <c r="BJ22" s="318"/>
      <c r="BK22" s="318"/>
      <c r="BL22" s="318"/>
      <c r="BM22" s="318"/>
      <c r="BN22" s="318"/>
      <c r="BO22" s="318"/>
      <c r="BP22" s="318"/>
      <c r="BQ22" s="318"/>
      <c r="BR22" s="318"/>
      <c r="BS22" s="318"/>
      <c r="BT22" s="318"/>
      <c r="BU22" s="318"/>
      <c r="BV22" s="318"/>
      <c r="BW22" s="318"/>
      <c r="BX22" s="318"/>
      <c r="BY22" s="318"/>
      <c r="BZ22" s="318"/>
      <c r="CA22" s="318"/>
      <c r="CB22" s="318"/>
      <c r="CC22" s="318"/>
      <c r="CD22" s="318"/>
      <c r="CE22" s="318"/>
      <c r="CF22" s="318"/>
      <c r="CG22" s="318"/>
      <c r="CH22" s="318"/>
      <c r="CI22" s="318"/>
      <c r="CJ22" s="318"/>
      <c r="CK22" s="318"/>
      <c r="CL22" s="318"/>
      <c r="CM22" s="318"/>
      <c r="CN22" s="318"/>
      <c r="CO22" s="318"/>
      <c r="CP22" s="318"/>
      <c r="CQ22" s="318"/>
      <c r="CR22" s="318"/>
      <c r="CS22" s="318"/>
      <c r="CT22" s="318"/>
      <c r="CU22" s="318"/>
      <c r="CV22" s="318"/>
      <c r="CW22" s="318"/>
      <c r="CX22" s="318"/>
      <c r="CY22" s="318"/>
      <c r="CZ22" s="318"/>
      <c r="DA22" s="318"/>
      <c r="DB22" s="318"/>
      <c r="DC22" s="318"/>
      <c r="DD22" s="318"/>
      <c r="DE22" s="318"/>
      <c r="DF22" s="318"/>
      <c r="DG22" s="318"/>
      <c r="DH22" s="318"/>
      <c r="DI22" s="318"/>
      <c r="DJ22" s="318"/>
      <c r="DK22" s="318"/>
      <c r="DL22" s="318"/>
      <c r="DM22" s="318"/>
      <c r="DN22" s="318"/>
      <c r="DO22" s="318"/>
      <c r="DP22" s="318"/>
      <c r="DQ22" s="318"/>
      <c r="DR22" s="318"/>
      <c r="DS22" s="318"/>
      <c r="DT22" s="318"/>
      <c r="DU22" s="318"/>
      <c r="DV22" s="318"/>
      <c r="DW22" s="318"/>
      <c r="DX22" s="318"/>
      <c r="DY22" s="318"/>
      <c r="DZ22" s="318"/>
      <c r="EA22" s="318"/>
      <c r="EB22" s="318"/>
      <c r="EC22" s="318"/>
      <c r="ED22" s="318"/>
      <c r="EE22" s="318"/>
      <c r="EF22" s="318"/>
      <c r="EG22" s="318"/>
      <c r="EH22" s="318"/>
      <c r="EI22" s="318"/>
      <c r="EJ22" s="318"/>
      <c r="EK22" s="318"/>
      <c r="EL22" s="318"/>
      <c r="EM22" s="318"/>
      <c r="EN22" s="318"/>
      <c r="EO22" s="318"/>
      <c r="EP22" s="318"/>
      <c r="EQ22" s="318"/>
      <c r="ER22" s="318"/>
      <c r="ES22" s="318"/>
      <c r="ET22" s="318"/>
      <c r="EU22" s="318"/>
      <c r="EV22" s="318"/>
      <c r="EW22" s="318"/>
      <c r="EX22" s="318"/>
      <c r="EY22" s="318"/>
      <c r="EZ22" s="318"/>
      <c r="FA22" s="318"/>
      <c r="FB22" s="318"/>
      <c r="FC22" s="318"/>
      <c r="FD22" s="318"/>
      <c r="FE22" s="318"/>
      <c r="FF22" s="318"/>
      <c r="FG22" s="318"/>
      <c r="FH22" s="318"/>
      <c r="FI22" s="318"/>
      <c r="FJ22" s="318"/>
      <c r="FK22" s="318"/>
      <c r="FL22" s="318"/>
      <c r="FM22" s="318"/>
      <c r="FN22" s="318"/>
      <c r="FO22" s="318"/>
      <c r="FP22" s="318"/>
      <c r="FQ22" s="318"/>
      <c r="FR22" s="318"/>
      <c r="FS22" s="318"/>
      <c r="FT22" s="318"/>
      <c r="FU22" s="318"/>
      <c r="FV22" s="318"/>
      <c r="FW22" s="318"/>
      <c r="FX22" s="318"/>
      <c r="FY22" s="318"/>
      <c r="FZ22" s="318"/>
      <c r="GA22" s="318"/>
      <c r="GB22" s="318"/>
      <c r="GC22" s="318"/>
      <c r="GD22" s="318"/>
      <c r="GE22" s="318"/>
      <c r="GF22" s="318"/>
      <c r="GG22" s="318"/>
      <c r="GH22" s="318"/>
      <c r="GI22" s="318"/>
      <c r="GJ22" s="318"/>
      <c r="GK22" s="318"/>
      <c r="GL22" s="318"/>
      <c r="GM22" s="318"/>
      <c r="GN22" s="318"/>
      <c r="GO22" s="318"/>
      <c r="GP22" s="318"/>
      <c r="GQ22" s="318"/>
      <c r="GR22" s="318"/>
      <c r="GS22" s="318"/>
      <c r="GT22" s="318"/>
      <c r="GU22" s="318"/>
      <c r="GV22" s="318"/>
      <c r="GW22" s="318"/>
      <c r="GX22" s="318"/>
      <c r="GY22" s="318"/>
      <c r="GZ22" s="318"/>
      <c r="HA22" s="318"/>
      <c r="HB22" s="318"/>
      <c r="HC22" s="318"/>
      <c r="HD22" s="318"/>
      <c r="HE22" s="318"/>
      <c r="HF22" s="318"/>
      <c r="HG22" s="318"/>
      <c r="HH22" s="318"/>
      <c r="HI22" s="318"/>
      <c r="HJ22" s="318"/>
      <c r="HK22" s="318"/>
      <c r="HL22" s="318"/>
      <c r="HM22" s="318"/>
      <c r="HN22" s="318"/>
      <c r="HO22" s="318"/>
      <c r="HP22" s="318"/>
      <c r="HQ22" s="318"/>
      <c r="HR22" s="318"/>
      <c r="HS22" s="318"/>
      <c r="HT22" s="318"/>
      <c r="HU22" s="318"/>
      <c r="HV22" s="318"/>
      <c r="HW22" s="318"/>
      <c r="HX22" s="318"/>
      <c r="HY22" s="318"/>
      <c r="HZ22" s="318"/>
      <c r="IA22" s="318"/>
      <c r="IB22" s="318"/>
      <c r="IC22" s="318"/>
      <c r="ID22" s="318"/>
      <c r="IE22" s="318"/>
      <c r="IF22" s="318"/>
      <c r="IG22" s="318"/>
      <c r="IH22" s="318"/>
      <c r="II22" s="318"/>
      <c r="IJ22" s="318"/>
      <c r="IK22" s="318"/>
      <c r="IL22" s="318"/>
      <c r="IM22" s="318"/>
      <c r="IN22" s="318"/>
      <c r="IO22" s="318"/>
      <c r="IP22" s="318"/>
      <c r="IQ22" s="318"/>
      <c r="IR22" s="318"/>
      <c r="IS22" s="318"/>
      <c r="IT22" s="318"/>
      <c r="IU22" s="318"/>
      <c r="IV22" s="318"/>
      <c r="IW22" s="318"/>
      <c r="IX22" s="318"/>
      <c r="IY22" s="318"/>
      <c r="IZ22" s="318"/>
      <c r="JA22" s="318"/>
      <c r="JB22" s="318"/>
      <c r="JC22" s="318"/>
      <c r="JD22" s="318"/>
      <c r="JE22" s="318"/>
      <c r="JF22" s="318"/>
      <c r="JG22" s="318"/>
      <c r="JH22" s="318"/>
      <c r="JI22" s="318"/>
      <c r="JJ22" s="318"/>
      <c r="JK22" s="318"/>
      <c r="JL22" s="318"/>
      <c r="JM22" s="318"/>
      <c r="JN22" s="318"/>
      <c r="JO22" s="318"/>
      <c r="JP22" s="318"/>
      <c r="JQ22" s="318"/>
      <c r="JR22" s="318"/>
      <c r="JS22" s="318"/>
      <c r="JT22" s="318"/>
      <c r="JU22" s="318"/>
      <c r="JV22" s="318"/>
      <c r="JW22" s="318"/>
      <c r="JX22" s="318"/>
      <c r="JY22" s="318"/>
      <c r="JZ22" s="318"/>
      <c r="KA22" s="318"/>
      <c r="KB22" s="318"/>
      <c r="KC22" s="318"/>
      <c r="KD22" s="318"/>
      <c r="KE22" s="318"/>
      <c r="KF22" s="318"/>
      <c r="KG22" s="318"/>
      <c r="KH22" s="318"/>
      <c r="KI22" s="318"/>
      <c r="KJ22" s="318"/>
      <c r="KK22" s="318"/>
      <c r="KL22" s="318"/>
      <c r="KM22" s="318"/>
      <c r="KN22" s="318"/>
      <c r="KO22" s="318"/>
      <c r="KP22" s="318"/>
      <c r="KQ22" s="318"/>
      <c r="KR22" s="318"/>
      <c r="KS22" s="318"/>
      <c r="KT22" s="318"/>
      <c r="KU22" s="318"/>
      <c r="KV22" s="318"/>
      <c r="KW22" s="318"/>
      <c r="KX22" s="318"/>
      <c r="KY22" s="318"/>
      <c r="KZ22" s="318"/>
      <c r="LA22" s="318"/>
      <c r="LB22" s="318"/>
      <c r="LC22" s="318"/>
      <c r="LD22" s="318"/>
      <c r="LE22" s="318"/>
      <c r="LF22" s="318"/>
      <c r="LG22" s="318"/>
      <c r="LH22" s="318"/>
      <c r="LI22" s="318"/>
      <c r="LJ22" s="318"/>
      <c r="LK22" s="318"/>
      <c r="LL22" s="318"/>
      <c r="LM22" s="318"/>
      <c r="LN22" s="318"/>
      <c r="LO22" s="318"/>
      <c r="LP22" s="318"/>
      <c r="LQ22" s="318"/>
      <c r="LR22" s="318"/>
      <c r="LS22" s="318"/>
      <c r="LT22" s="318"/>
      <c r="LU22" s="318"/>
      <c r="LV22" s="318"/>
      <c r="LW22" s="318"/>
      <c r="LX22" s="318"/>
      <c r="LY22" s="318"/>
      <c r="LZ22" s="318"/>
      <c r="MA22" s="318"/>
      <c r="MB22" s="318"/>
      <c r="MC22" s="318"/>
      <c r="MD22" s="318"/>
      <c r="ME22" s="318"/>
      <c r="MF22" s="318"/>
      <c r="MG22" s="318"/>
      <c r="MH22" s="318"/>
      <c r="MI22" s="318"/>
      <c r="MJ22" s="318"/>
      <c r="MK22" s="318"/>
      <c r="ML22" s="318"/>
      <c r="MM22" s="318"/>
      <c r="MN22" s="318"/>
      <c r="MO22" s="318"/>
      <c r="MP22" s="318"/>
      <c r="MQ22" s="318"/>
      <c r="MR22" s="318"/>
      <c r="MS22" s="318"/>
      <c r="MT22" s="318"/>
      <c r="MU22" s="318"/>
      <c r="MV22" s="318"/>
      <c r="MW22" s="318"/>
      <c r="MX22" s="318"/>
      <c r="MY22" s="318"/>
      <c r="MZ22" s="318"/>
      <c r="NA22" s="318"/>
      <c r="NB22" s="318"/>
      <c r="NC22" s="318"/>
      <c r="ND22" s="318"/>
      <c r="NE22" s="318"/>
      <c r="NF22" s="318"/>
      <c r="NG22" s="318"/>
      <c r="NH22" s="318"/>
      <c r="NI22" s="318"/>
      <c r="NJ22" s="318"/>
      <c r="NK22" s="318"/>
      <c r="NL22" s="318"/>
      <c r="NM22" s="318"/>
      <c r="NN22" s="318"/>
      <c r="NO22" s="318"/>
      <c r="NP22" s="318"/>
      <c r="NQ22" s="318"/>
      <c r="NR22" s="318"/>
      <c r="NS22" s="318"/>
      <c r="NT22" s="318"/>
      <c r="NU22" s="318"/>
      <c r="NV22" s="318"/>
      <c r="NW22" s="318"/>
      <c r="NX22" s="318"/>
      <c r="NY22" s="318"/>
      <c r="NZ22" s="318"/>
      <c r="OA22" s="318"/>
      <c r="OB22" s="318"/>
      <c r="OC22" s="318"/>
      <c r="OD22" s="318"/>
      <c r="OE22" s="318"/>
      <c r="OF22" s="318"/>
      <c r="OG22" s="318"/>
      <c r="OH22" s="318"/>
      <c r="OI22" s="318"/>
      <c r="OJ22" s="318"/>
      <c r="OK22" s="318"/>
      <c r="OL22" s="318"/>
      <c r="OM22" s="318"/>
      <c r="ON22" s="318"/>
      <c r="OO22" s="318"/>
      <c r="OP22" s="318"/>
      <c r="OQ22" s="318"/>
      <c r="OR22" s="318"/>
      <c r="OS22" s="318"/>
      <c r="OT22" s="318"/>
      <c r="OU22" s="318"/>
      <c r="OV22" s="318"/>
      <c r="OW22" s="318"/>
      <c r="OX22" s="318"/>
      <c r="OY22" s="318"/>
      <c r="OZ22" s="318"/>
      <c r="PA22" s="318"/>
      <c r="PB22" s="318"/>
      <c r="PC22" s="318"/>
      <c r="PD22" s="318"/>
      <c r="PE22" s="318"/>
      <c r="PF22" s="318"/>
      <c r="PG22" s="318"/>
      <c r="PH22" s="318"/>
      <c r="PI22" s="318"/>
      <c r="PJ22" s="318"/>
      <c r="PK22" s="318"/>
      <c r="PL22" s="318"/>
      <c r="PM22" s="318"/>
      <c r="PN22" s="318"/>
      <c r="PO22" s="318"/>
      <c r="PP22" s="318"/>
      <c r="PQ22" s="318"/>
      <c r="PR22" s="318"/>
      <c r="PS22" s="318"/>
      <c r="PT22" s="318"/>
      <c r="PU22" s="318"/>
      <c r="PV22" s="318"/>
      <c r="PW22" s="318"/>
      <c r="PX22" s="318"/>
      <c r="PY22" s="318"/>
      <c r="PZ22" s="318"/>
      <c r="QA22" s="318"/>
      <c r="QB22" s="318"/>
      <c r="QC22" s="318"/>
      <c r="QD22" s="318"/>
      <c r="QE22" s="318"/>
      <c r="QF22" s="318"/>
      <c r="QG22" s="318"/>
      <c r="QH22" s="318"/>
      <c r="QI22" s="318"/>
      <c r="QJ22" s="318"/>
      <c r="QK22" s="318"/>
      <c r="QL22" s="318"/>
      <c r="QM22" s="318"/>
      <c r="QN22" s="318"/>
      <c r="QO22" s="318"/>
      <c r="QP22" s="318"/>
      <c r="QQ22" s="318"/>
      <c r="QR22" s="318"/>
      <c r="QS22" s="318"/>
      <c r="QT22" s="318"/>
      <c r="QU22" s="318"/>
      <c r="QV22" s="318"/>
      <c r="QW22" s="318"/>
      <c r="QX22" s="318"/>
      <c r="QY22" s="318"/>
      <c r="QZ22" s="318"/>
      <c r="RA22" s="318"/>
      <c r="RB22" s="318"/>
      <c r="RC22" s="318"/>
      <c r="RD22" s="318"/>
      <c r="RE22" s="318"/>
      <c r="RF22" s="318"/>
      <c r="RG22" s="318"/>
      <c r="RH22" s="318"/>
      <c r="RI22" s="318"/>
      <c r="RJ22" s="318"/>
      <c r="RK22" s="318"/>
      <c r="RL22" s="318"/>
      <c r="RM22" s="318"/>
      <c r="RN22" s="318"/>
      <c r="RO22" s="318"/>
      <c r="RP22" s="318"/>
      <c r="RQ22" s="318"/>
      <c r="RR22" s="318"/>
      <c r="RS22" s="318"/>
      <c r="RT22" s="318"/>
      <c r="RU22" s="318"/>
      <c r="RV22" s="318"/>
      <c r="RW22" s="318"/>
      <c r="RX22" s="318"/>
      <c r="RY22" s="318"/>
      <c r="RZ22" s="318"/>
      <c r="SA22" s="318"/>
      <c r="SB22" s="318"/>
      <c r="SC22" s="318"/>
      <c r="SD22" s="318"/>
      <c r="SE22" s="318"/>
      <c r="SF22" s="318"/>
      <c r="SG22" s="318"/>
      <c r="SH22" s="318"/>
      <c r="SI22" s="318"/>
      <c r="SJ22" s="318"/>
      <c r="SK22" s="318"/>
      <c r="SL22" s="318"/>
      <c r="SM22" s="318"/>
      <c r="SN22" s="318"/>
      <c r="SO22" s="318"/>
      <c r="SP22" s="318"/>
      <c r="SQ22" s="318"/>
      <c r="SR22" s="318"/>
      <c r="SS22" s="318"/>
      <c r="ST22" s="318"/>
      <c r="SU22" s="318"/>
      <c r="SV22" s="318"/>
      <c r="SW22" s="318"/>
      <c r="SX22" s="318"/>
      <c r="SY22" s="318"/>
      <c r="SZ22" s="318"/>
      <c r="TA22" s="318"/>
      <c r="TB22" s="318"/>
      <c r="TC22" s="318"/>
      <c r="TD22" s="318"/>
      <c r="TE22" s="318"/>
      <c r="TF22" s="318"/>
      <c r="TG22" s="318"/>
      <c r="TH22" s="318"/>
      <c r="TI22" s="318"/>
      <c r="TJ22" s="318"/>
      <c r="TK22" s="318"/>
      <c r="TL22" s="318"/>
      <c r="TM22" s="318"/>
      <c r="TN22" s="318"/>
      <c r="TO22" s="318"/>
      <c r="TP22" s="318"/>
      <c r="TQ22" s="318"/>
      <c r="TR22" s="318"/>
      <c r="TS22" s="318"/>
      <c r="TT22" s="318"/>
      <c r="TU22" s="318"/>
      <c r="TV22" s="318"/>
      <c r="TW22" s="318"/>
      <c r="TX22" s="318"/>
      <c r="TY22" s="318"/>
      <c r="TZ22" s="318"/>
      <c r="UA22" s="318"/>
      <c r="UB22" s="318"/>
      <c r="UC22" s="318"/>
      <c r="UD22" s="318"/>
      <c r="UE22" s="318"/>
      <c r="UF22" s="318"/>
      <c r="UG22" s="318"/>
      <c r="UH22" s="318"/>
      <c r="UI22" s="318"/>
      <c r="UJ22" s="318"/>
      <c r="UK22" s="318"/>
      <c r="UL22" s="318"/>
      <c r="UM22" s="318"/>
      <c r="UN22" s="318"/>
      <c r="UO22" s="318"/>
      <c r="UP22" s="318"/>
      <c r="UQ22" s="318"/>
      <c r="UR22" s="318"/>
      <c r="US22" s="318"/>
      <c r="UT22" s="318"/>
      <c r="UU22" s="318"/>
      <c r="UV22" s="318"/>
      <c r="UW22" s="318"/>
      <c r="UX22" s="318"/>
      <c r="UY22" s="318"/>
      <c r="UZ22" s="318"/>
      <c r="VA22" s="318"/>
      <c r="VB22" s="318"/>
      <c r="VC22" s="318"/>
      <c r="VD22" s="318"/>
      <c r="VE22" s="318"/>
      <c r="VF22" s="318"/>
      <c r="VG22" s="318"/>
      <c r="VH22" s="318"/>
      <c r="VI22" s="318"/>
      <c r="VJ22" s="318"/>
      <c r="VK22" s="318"/>
      <c r="VL22" s="318"/>
      <c r="VM22" s="318"/>
      <c r="VN22" s="318"/>
      <c r="VO22" s="318"/>
      <c r="VP22" s="318"/>
      <c r="VQ22" s="318"/>
      <c r="VR22" s="318"/>
      <c r="VS22" s="318"/>
      <c r="VT22" s="318"/>
      <c r="VU22" s="318"/>
      <c r="VV22" s="318"/>
      <c r="VW22" s="318"/>
      <c r="VX22" s="318"/>
      <c r="VY22" s="318"/>
      <c r="VZ22" s="318"/>
      <c r="WA22" s="318"/>
      <c r="WB22" s="318"/>
      <c r="WC22" s="318"/>
      <c r="WD22" s="318"/>
      <c r="WE22" s="318"/>
      <c r="WF22" s="318"/>
      <c r="WG22" s="318"/>
      <c r="WH22" s="318"/>
      <c r="WI22" s="318"/>
      <c r="WJ22" s="318"/>
      <c r="WK22" s="318"/>
      <c r="WL22" s="318"/>
      <c r="WM22" s="318"/>
      <c r="WN22" s="318"/>
      <c r="WO22" s="318"/>
      <c r="WP22" s="318"/>
      <c r="WQ22" s="318"/>
      <c r="WR22" s="318"/>
      <c r="WS22" s="318"/>
      <c r="WT22" s="318"/>
      <c r="WU22" s="318"/>
      <c r="WV22" s="318"/>
      <c r="WW22" s="318"/>
      <c r="WX22" s="318"/>
      <c r="WY22" s="318"/>
      <c r="WZ22" s="318"/>
      <c r="XA22" s="318"/>
      <c r="XB22" s="318"/>
      <c r="XC22" s="318"/>
      <c r="XD22" s="318"/>
      <c r="XE22" s="318"/>
      <c r="XF22" s="318"/>
      <c r="XG22" s="318"/>
      <c r="XH22" s="318"/>
      <c r="XI22" s="318"/>
      <c r="XJ22" s="318"/>
      <c r="XK22" s="318"/>
      <c r="XL22" s="318"/>
      <c r="XM22" s="318"/>
      <c r="XN22" s="318"/>
      <c r="XO22" s="318"/>
      <c r="XP22" s="318"/>
      <c r="XQ22" s="318"/>
      <c r="XR22" s="318"/>
      <c r="XS22" s="318"/>
      <c r="XT22" s="318"/>
      <c r="XU22" s="318"/>
      <c r="XV22" s="318"/>
      <c r="XW22" s="318"/>
      <c r="XX22" s="318"/>
      <c r="XY22" s="318"/>
      <c r="XZ22" s="318"/>
      <c r="YA22" s="318"/>
      <c r="YB22" s="318"/>
      <c r="YC22" s="318"/>
      <c r="YD22" s="318"/>
      <c r="YE22" s="318"/>
      <c r="YF22" s="318"/>
      <c r="YG22" s="318"/>
      <c r="YH22" s="318"/>
      <c r="YI22" s="318"/>
      <c r="YJ22" s="318"/>
      <c r="YK22" s="318"/>
      <c r="YL22" s="318"/>
      <c r="YM22" s="318"/>
      <c r="YN22" s="318"/>
      <c r="YO22" s="318"/>
      <c r="YP22" s="318"/>
      <c r="YQ22" s="318"/>
      <c r="YR22" s="318"/>
      <c r="YS22" s="318"/>
      <c r="YT22" s="318"/>
      <c r="YU22" s="318"/>
      <c r="YV22" s="318"/>
      <c r="YW22" s="318"/>
      <c r="YX22" s="318"/>
      <c r="YY22" s="318"/>
      <c r="YZ22" s="318"/>
      <c r="ZA22" s="318"/>
      <c r="ZB22" s="318"/>
      <c r="ZC22" s="318"/>
      <c r="ZD22" s="318"/>
      <c r="ZE22" s="318"/>
      <c r="ZF22" s="318"/>
      <c r="ZG22" s="318"/>
      <c r="ZH22" s="318"/>
      <c r="ZI22" s="318"/>
      <c r="ZJ22" s="318"/>
      <c r="ZK22" s="318"/>
      <c r="ZL22" s="318"/>
      <c r="ZM22" s="318"/>
      <c r="ZN22" s="318"/>
      <c r="ZO22" s="318"/>
      <c r="ZP22" s="318"/>
      <c r="ZQ22" s="318"/>
      <c r="ZR22" s="318"/>
      <c r="ZS22" s="318"/>
      <c r="ZT22" s="318"/>
      <c r="ZU22" s="318"/>
      <c r="ZV22" s="318"/>
      <c r="ZW22" s="318"/>
      <c r="ZX22" s="318"/>
      <c r="ZY22" s="318"/>
      <c r="ZZ22" s="318"/>
      <c r="AAA22" s="318"/>
      <c r="AAB22" s="318"/>
      <c r="AAC22" s="318"/>
      <c r="AAD22" s="318"/>
      <c r="AAE22" s="318"/>
      <c r="AAF22" s="318"/>
      <c r="AAG22" s="318"/>
      <c r="AAH22" s="318"/>
      <c r="AAI22" s="318"/>
      <c r="AAJ22" s="318"/>
      <c r="AAK22" s="318"/>
      <c r="AAL22" s="318"/>
      <c r="AAM22" s="318"/>
      <c r="AAN22" s="318"/>
      <c r="AAO22" s="318"/>
      <c r="AAP22" s="318"/>
      <c r="AAQ22" s="318"/>
      <c r="AAR22" s="318"/>
      <c r="AAS22" s="318"/>
      <c r="AAT22" s="318"/>
      <c r="AAU22" s="318"/>
      <c r="AAV22" s="318"/>
      <c r="AAW22" s="318"/>
      <c r="AAX22" s="318"/>
      <c r="AAY22" s="318"/>
      <c r="AAZ22" s="318"/>
      <c r="ABA22" s="318"/>
      <c r="ABB22" s="318"/>
      <c r="ABC22" s="318"/>
      <c r="ABD22" s="318"/>
      <c r="ABE22" s="318"/>
      <c r="ABF22" s="318"/>
      <c r="ABG22" s="318"/>
      <c r="ABH22" s="318"/>
      <c r="ABI22" s="318"/>
      <c r="ABJ22" s="318"/>
      <c r="ABK22" s="318"/>
      <c r="ABL22" s="318"/>
      <c r="ABM22" s="318"/>
      <c r="ABN22" s="318"/>
      <c r="ABO22" s="318"/>
      <c r="ABP22" s="318"/>
      <c r="ABQ22" s="318"/>
      <c r="ABR22" s="318"/>
      <c r="ABS22" s="318"/>
      <c r="ABT22" s="318"/>
      <c r="ABU22" s="318"/>
      <c r="ABV22" s="318"/>
      <c r="ABW22" s="318"/>
      <c r="ABX22" s="318"/>
      <c r="ABY22" s="318"/>
      <c r="ABZ22" s="318"/>
      <c r="ACA22" s="318"/>
      <c r="ACB22" s="318"/>
      <c r="ACC22" s="318"/>
      <c r="ACD22" s="318"/>
      <c r="ACE22" s="318"/>
      <c r="ACF22" s="318"/>
      <c r="ACG22" s="318"/>
      <c r="ACH22" s="318"/>
      <c r="ACI22" s="318"/>
      <c r="ACJ22" s="318"/>
      <c r="ACK22" s="318"/>
      <c r="ACL22" s="318"/>
      <c r="ACM22" s="318"/>
      <c r="ACN22" s="318"/>
      <c r="ACO22" s="318"/>
      <c r="ACP22" s="318"/>
      <c r="ACQ22" s="318"/>
      <c r="ACR22" s="318"/>
      <c r="ACS22" s="318"/>
      <c r="ACT22" s="318"/>
      <c r="ACU22" s="318"/>
      <c r="ACV22" s="318"/>
      <c r="ACW22" s="318"/>
      <c r="ACX22" s="318"/>
      <c r="ACY22" s="318"/>
      <c r="ACZ22" s="318"/>
      <c r="ADA22" s="318"/>
      <c r="ADB22" s="318"/>
      <c r="ADC22" s="318"/>
      <c r="ADD22" s="318"/>
      <c r="ADE22" s="318"/>
      <c r="ADF22" s="318"/>
      <c r="ADG22" s="318"/>
      <c r="ADH22" s="318"/>
      <c r="ADI22" s="318"/>
      <c r="ADJ22" s="318"/>
      <c r="ADK22" s="318"/>
      <c r="ADL22" s="318"/>
      <c r="ADM22" s="318"/>
      <c r="ADN22" s="318"/>
      <c r="ADO22" s="318"/>
      <c r="ADP22" s="318"/>
      <c r="ADQ22" s="318"/>
      <c r="ADR22" s="318"/>
      <c r="ADS22" s="318"/>
      <c r="ADT22" s="318"/>
      <c r="ADU22" s="318"/>
      <c r="ADV22" s="318"/>
      <c r="ADW22" s="318"/>
      <c r="ADX22" s="318"/>
      <c r="ADY22" s="318"/>
      <c r="ADZ22" s="318"/>
      <c r="AEA22" s="318"/>
      <c r="AEB22" s="318"/>
      <c r="AEC22" s="318"/>
      <c r="AED22" s="318"/>
      <c r="AEE22" s="318"/>
      <c r="AEF22" s="318"/>
      <c r="AEG22" s="318"/>
      <c r="AEH22" s="318"/>
      <c r="AEI22" s="318"/>
      <c r="AEJ22" s="318"/>
      <c r="AEK22" s="318"/>
      <c r="AEL22" s="318"/>
      <c r="AEM22" s="318"/>
      <c r="AEN22" s="318"/>
      <c r="AEO22" s="318"/>
      <c r="AEP22" s="318"/>
      <c r="AEQ22" s="318"/>
      <c r="AER22" s="318"/>
      <c r="AES22" s="318"/>
      <c r="AET22" s="318"/>
      <c r="AEU22" s="318"/>
      <c r="AEV22" s="318"/>
      <c r="AEW22" s="318"/>
      <c r="AEX22" s="318"/>
      <c r="AEY22" s="318"/>
      <c r="AEZ22" s="318"/>
      <c r="AFA22" s="318"/>
      <c r="AFB22" s="318"/>
      <c r="AFC22" s="318"/>
      <c r="AFD22" s="318"/>
      <c r="AFE22" s="318"/>
      <c r="AFF22" s="318"/>
      <c r="AFG22" s="318"/>
      <c r="AFH22" s="318"/>
      <c r="AFI22" s="318"/>
      <c r="AFJ22" s="318"/>
      <c r="AFK22" s="318"/>
      <c r="AFL22" s="318"/>
      <c r="AFM22" s="318"/>
      <c r="AFN22" s="318"/>
      <c r="AFO22" s="318"/>
      <c r="AFP22" s="318"/>
      <c r="AFQ22" s="318"/>
      <c r="AFR22" s="318"/>
      <c r="AFS22" s="318"/>
      <c r="AFT22" s="318"/>
      <c r="AFU22" s="318"/>
      <c r="AFV22" s="318"/>
      <c r="AFW22" s="318"/>
      <c r="AFX22" s="318"/>
      <c r="AFY22" s="318"/>
      <c r="AFZ22" s="318"/>
      <c r="AGA22" s="318"/>
      <c r="AGB22" s="318"/>
      <c r="AGC22" s="318"/>
      <c r="AGD22" s="318"/>
      <c r="AGE22" s="318"/>
      <c r="AGF22" s="318"/>
      <c r="AGG22" s="318"/>
      <c r="AGH22" s="318"/>
      <c r="AGI22" s="318"/>
      <c r="AGJ22" s="318"/>
      <c r="AGK22" s="318"/>
      <c r="AGL22" s="318"/>
      <c r="AGM22" s="318"/>
      <c r="AGN22" s="318"/>
      <c r="AGO22" s="318"/>
      <c r="AGP22" s="318"/>
      <c r="AGQ22" s="318"/>
      <c r="AGR22" s="318"/>
      <c r="AGS22" s="318"/>
      <c r="AGT22" s="318"/>
      <c r="AGU22" s="318"/>
      <c r="AGV22" s="318"/>
      <c r="AGW22" s="318"/>
      <c r="AGX22" s="318"/>
      <c r="AGY22" s="318"/>
      <c r="AGZ22" s="318"/>
      <c r="AHA22" s="318"/>
      <c r="AHB22" s="318"/>
      <c r="AHC22" s="318"/>
      <c r="AHD22" s="318"/>
      <c r="AHE22" s="318"/>
      <c r="AHF22" s="318"/>
      <c r="AHG22" s="318"/>
      <c r="AHH22" s="318"/>
      <c r="AHI22" s="318"/>
      <c r="AHJ22" s="318"/>
      <c r="AHK22" s="318"/>
      <c r="AHL22" s="318"/>
      <c r="AHM22" s="318"/>
      <c r="AHN22" s="318"/>
      <c r="AHO22" s="318"/>
      <c r="AHP22" s="318"/>
      <c r="AHQ22" s="318"/>
      <c r="AHR22" s="318"/>
      <c r="AHS22" s="318"/>
      <c r="AHT22" s="318"/>
      <c r="AHU22" s="318"/>
      <c r="AHV22" s="318"/>
      <c r="AHW22" s="318"/>
      <c r="AHX22" s="318"/>
      <c r="AHY22" s="318"/>
      <c r="AHZ22" s="318"/>
      <c r="AIA22" s="318"/>
      <c r="AIB22" s="318"/>
      <c r="AIC22" s="318"/>
      <c r="AID22" s="318"/>
      <c r="AIE22" s="318"/>
      <c r="AIF22" s="318"/>
      <c r="AIG22" s="318"/>
      <c r="AIH22" s="318"/>
      <c r="AII22" s="318"/>
      <c r="AIJ22" s="318"/>
      <c r="AIK22" s="318"/>
      <c r="AIL22" s="318"/>
      <c r="AIM22" s="318"/>
      <c r="AIN22" s="318"/>
      <c r="AIO22" s="318"/>
      <c r="AIP22" s="318"/>
      <c r="AIQ22" s="318"/>
      <c r="AIR22" s="318"/>
      <c r="AIS22" s="318"/>
      <c r="AIT22" s="318"/>
      <c r="AIU22" s="318"/>
      <c r="AIV22" s="318"/>
      <c r="AIW22" s="318"/>
      <c r="AIX22" s="318"/>
      <c r="AIY22" s="318"/>
      <c r="AIZ22" s="318"/>
      <c r="AJA22" s="318"/>
      <c r="AJB22" s="318"/>
      <c r="AJC22" s="318"/>
      <c r="AJD22" s="318"/>
      <c r="AJE22" s="318"/>
      <c r="AJF22" s="318"/>
      <c r="AJG22" s="318"/>
      <c r="AJH22" s="318"/>
      <c r="AJI22" s="318"/>
      <c r="AJJ22" s="318"/>
      <c r="AJK22" s="318"/>
      <c r="AJL22" s="318"/>
      <c r="AJM22" s="318"/>
      <c r="AJN22" s="318"/>
      <c r="AJO22" s="318"/>
      <c r="AJP22" s="318"/>
      <c r="AJQ22" s="318"/>
      <c r="AJR22" s="318"/>
      <c r="AJS22" s="318"/>
      <c r="AJT22" s="318"/>
      <c r="AJU22" s="318"/>
      <c r="AJV22" s="318"/>
      <c r="AJW22" s="318"/>
      <c r="AJX22" s="318"/>
      <c r="AJY22" s="318"/>
      <c r="AJZ22" s="318"/>
      <c r="AKA22" s="318"/>
      <c r="AKB22" s="318"/>
      <c r="AKC22" s="318"/>
      <c r="AKD22" s="318"/>
      <c r="AKE22" s="318"/>
      <c r="AKF22" s="318"/>
      <c r="AKG22" s="318"/>
      <c r="AKH22" s="318"/>
      <c r="AKI22" s="318"/>
      <c r="AKJ22" s="318"/>
      <c r="AKK22" s="318"/>
      <c r="AKL22" s="318"/>
      <c r="AKM22" s="318"/>
      <c r="AKN22" s="318"/>
      <c r="AKO22" s="318"/>
      <c r="AKP22" s="318"/>
      <c r="AKQ22" s="318"/>
      <c r="AKR22" s="318"/>
      <c r="AKS22" s="318"/>
      <c r="AKT22" s="318"/>
      <c r="AKU22" s="318"/>
      <c r="AKV22" s="318"/>
      <c r="AKW22" s="318"/>
      <c r="AKX22" s="318"/>
      <c r="AKY22" s="318"/>
      <c r="AKZ22" s="318"/>
      <c r="ALA22" s="318"/>
      <c r="ALB22" s="318"/>
      <c r="ALC22" s="318"/>
      <c r="ALD22" s="318"/>
      <c r="ALE22" s="318"/>
      <c r="ALF22" s="318"/>
      <c r="ALG22" s="318"/>
      <c r="ALH22" s="318"/>
      <c r="ALI22" s="318"/>
      <c r="ALJ22" s="318"/>
      <c r="ALK22" s="318"/>
      <c r="ALL22" s="318"/>
      <c r="ALM22" s="318"/>
      <c r="ALN22" s="318"/>
      <c r="ALO22" s="318"/>
      <c r="ALP22" s="318"/>
      <c r="ALQ22" s="318"/>
      <c r="ALR22" s="318"/>
      <c r="ALS22" s="318"/>
      <c r="ALT22" s="318"/>
      <c r="ALU22" s="318"/>
      <c r="ALV22" s="318"/>
      <c r="ALW22" s="318"/>
      <c r="ALX22" s="318"/>
      <c r="ALY22" s="318"/>
      <c r="ALZ22" s="318"/>
      <c r="AMA22" s="318"/>
      <c r="AMB22" s="318"/>
      <c r="AMC22" s="318"/>
      <c r="AMD22" s="318"/>
      <c r="AME22" s="318"/>
      <c r="AMF22" s="318"/>
      <c r="AMG22" s="318"/>
      <c r="AMH22" s="318"/>
      <c r="AMI22" s="318"/>
    </row>
  </sheetData>
  <sheetProtection algorithmName="SHA-512" hashValue="pH8v2IUWdtYUq6IiXOdQORc4dg6kyUm3XRt7OkQvZ8q3H/Dkx6qS+RZpEg2t51asFAn3gPodgb2B65YZssuMQw==" saltValue="oVGYVDVSF1VQUCBuDbpB2w==" spinCount="100000" sheet="1" objects="1" scenarios="1" formatColumns="0" formatRows="0"/>
  <mergeCells count="3">
    <mergeCell ref="B3:G3"/>
    <mergeCell ref="C6:G6"/>
    <mergeCell ref="B16:C1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Plan6">
    <tabColor rgb="FFFFFF00"/>
  </sheetPr>
  <dimension ref="A2:AMJ115"/>
  <sheetViews>
    <sheetView showGridLines="0" zoomScaleNormal="100" zoomScaleSheetLayoutView="5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147" customWidth="1"/>
    <col min="6" max="6" width="8.7109375" style="238" customWidth="1"/>
    <col min="7" max="7" width="11.7109375" style="237" customWidth="1"/>
    <col min="8" max="8" width="14" style="238" bestFit="1" customWidth="1"/>
    <col min="9" max="9" width="8.85546875" style="238" customWidth="1"/>
    <col min="10" max="11" width="20.7109375" style="238" customWidth="1"/>
    <col min="12" max="12" width="10.5703125" style="1" customWidth="1"/>
    <col min="13" max="13" width="18.28515625" style="7" customWidth="1"/>
    <col min="14" max="14" width="9.140625" style="1"/>
    <col min="15" max="15" width="15.5703125" style="1" customWidth="1"/>
    <col min="16" max="16" width="9.140625" style="1"/>
    <col min="17" max="17" width="11" style="1" customWidth="1"/>
    <col min="18" max="18" width="9.140625" style="1"/>
    <col min="19" max="19" width="9.85546875" style="1" customWidth="1"/>
    <col min="20" max="1024" width="9.140625" style="1"/>
    <col min="1025" max="16384" width="9.140625" style="318"/>
  </cols>
  <sheetData>
    <row r="2" spans="1:48" ht="18" customHeight="1">
      <c r="A2" s="234"/>
      <c r="B2" s="645" t="s">
        <v>0</v>
      </c>
      <c r="C2" s="666" t="s">
        <v>1</v>
      </c>
      <c r="D2" s="667"/>
      <c r="E2" s="667"/>
      <c r="F2" s="667"/>
      <c r="G2" s="667"/>
      <c r="H2" s="667"/>
      <c r="I2" s="667"/>
      <c r="J2" s="667"/>
      <c r="K2" s="668"/>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row>
    <row r="5" spans="1:48" ht="42.75" customHeight="1">
      <c r="A5" s="234"/>
      <c r="B5" s="644"/>
      <c r="C5" s="669" t="s">
        <v>471</v>
      </c>
      <c r="D5" s="670"/>
      <c r="E5" s="670"/>
      <c r="F5" s="670"/>
      <c r="G5" s="670"/>
      <c r="H5" s="670"/>
      <c r="I5" s="670"/>
      <c r="J5" s="670"/>
      <c r="K5" s="671"/>
      <c r="M5" s="322"/>
    </row>
    <row r="6" spans="1:48" ht="18" customHeight="1">
      <c r="A6" s="234"/>
      <c r="B6" s="644"/>
      <c r="C6" s="664" t="s">
        <v>365</v>
      </c>
      <c r="D6" s="664"/>
      <c r="E6" s="664"/>
      <c r="F6" s="664"/>
      <c r="G6" s="664"/>
      <c r="H6" s="665" t="s">
        <v>4</v>
      </c>
      <c r="I6" s="665"/>
      <c r="J6" s="665"/>
      <c r="K6" s="601">
        <v>0.24179999999999999</v>
      </c>
    </row>
    <row r="7" spans="1:48" ht="18" customHeight="1">
      <c r="A7" s="234"/>
      <c r="B7" s="655"/>
      <c r="C7" s="662" t="s">
        <v>68</v>
      </c>
      <c r="D7" s="662"/>
      <c r="E7" s="662"/>
      <c r="F7" s="662"/>
      <c r="G7" s="662"/>
      <c r="H7" s="663" t="s">
        <v>5</v>
      </c>
      <c r="I7" s="663"/>
      <c r="J7" s="663"/>
      <c r="K7" s="602">
        <v>0.14019999999999999</v>
      </c>
    </row>
    <row r="8" spans="1:48" ht="54" customHeight="1">
      <c r="A8" s="234"/>
      <c r="B8" s="218" t="s">
        <v>6</v>
      </c>
      <c r="C8" s="217" t="s">
        <v>7</v>
      </c>
      <c r="D8" s="200" t="s">
        <v>11</v>
      </c>
      <c r="E8" s="216" t="s">
        <v>12</v>
      </c>
      <c r="F8" s="217" t="s">
        <v>13</v>
      </c>
      <c r="G8" s="216" t="s">
        <v>14</v>
      </c>
      <c r="H8" s="217" t="s">
        <v>362</v>
      </c>
      <c r="I8" s="217" t="s">
        <v>15</v>
      </c>
      <c r="J8" s="217" t="s">
        <v>363</v>
      </c>
      <c r="K8" s="217" t="s">
        <v>364</v>
      </c>
    </row>
    <row r="9" spans="1:48">
      <c r="A9" s="234"/>
      <c r="B9" s="300"/>
      <c r="C9" s="199"/>
      <c r="D9" s="198"/>
      <c r="E9" s="197"/>
      <c r="F9" s="199"/>
      <c r="G9" s="197"/>
      <c r="H9" s="199"/>
      <c r="I9" s="199"/>
      <c r="J9" s="196"/>
      <c r="K9" s="196"/>
    </row>
    <row r="10" spans="1:48" s="1" customFormat="1" ht="63">
      <c r="A10" s="235"/>
      <c r="B10" s="226">
        <f>B16</f>
        <v>1</v>
      </c>
      <c r="C10" s="227" t="s">
        <v>503</v>
      </c>
      <c r="D10" s="195"/>
      <c r="E10" s="272"/>
      <c r="F10" s="240"/>
      <c r="G10" s="241"/>
      <c r="H10" s="240"/>
      <c r="I10" s="240"/>
      <c r="J10" s="214"/>
      <c r="K10" s="223">
        <f>K70</f>
        <v>0</v>
      </c>
      <c r="L10" s="2"/>
      <c r="M10" s="2"/>
    </row>
    <row r="11" spans="1:48" s="1" customFormat="1">
      <c r="A11" s="235"/>
      <c r="B11" s="226"/>
      <c r="C11" s="229"/>
      <c r="D11" s="195"/>
      <c r="E11" s="272"/>
      <c r="F11" s="240"/>
      <c r="G11" s="241"/>
      <c r="H11" s="240"/>
      <c r="I11" s="240"/>
      <c r="J11" s="214"/>
      <c r="K11" s="223"/>
      <c r="L11" s="2"/>
      <c r="M11" s="2"/>
    </row>
    <row r="12" spans="1:48" s="1" customFormat="1" ht="31.5">
      <c r="A12" s="235"/>
      <c r="B12" s="226">
        <f>B72</f>
        <v>2</v>
      </c>
      <c r="C12" s="229" t="s">
        <v>504</v>
      </c>
      <c r="D12" s="195"/>
      <c r="E12" s="272"/>
      <c r="F12" s="240"/>
      <c r="G12" s="241"/>
      <c r="H12" s="240"/>
      <c r="I12" s="240"/>
      <c r="J12" s="214"/>
      <c r="K12" s="223">
        <f>K111</f>
        <v>0</v>
      </c>
      <c r="L12" s="2"/>
      <c r="M12" s="2"/>
    </row>
    <row r="13" spans="1:48" s="1" customFormat="1">
      <c r="A13" s="235"/>
      <c r="B13" s="226"/>
      <c r="C13" s="229"/>
      <c r="D13" s="195"/>
      <c r="E13" s="272"/>
      <c r="F13" s="240"/>
      <c r="G13" s="241"/>
      <c r="H13" s="240"/>
      <c r="I13" s="240"/>
      <c r="J13" s="214"/>
      <c r="K13" s="223"/>
      <c r="L13" s="2"/>
      <c r="M13" s="2"/>
    </row>
    <row r="14" spans="1:48" s="1" customFormat="1">
      <c r="A14" s="235"/>
      <c r="B14" s="243"/>
      <c r="C14" s="244" t="s">
        <v>8</v>
      </c>
      <c r="D14" s="194"/>
      <c r="E14" s="277"/>
      <c r="F14" s="244"/>
      <c r="G14" s="245"/>
      <c r="H14" s="244"/>
      <c r="I14" s="244"/>
      <c r="J14" s="213"/>
      <c r="K14" s="222">
        <f>SUM(K10:K13)</f>
        <v>0</v>
      </c>
      <c r="L14" s="3"/>
      <c r="M14" s="7"/>
    </row>
    <row r="15" spans="1:48" s="1" customFormat="1">
      <c r="A15" s="235"/>
      <c r="B15" s="278"/>
      <c r="C15" s="279"/>
      <c r="D15" s="193"/>
      <c r="E15" s="192"/>
      <c r="F15" s="280"/>
      <c r="G15" s="270"/>
      <c r="H15" s="270"/>
      <c r="I15" s="270"/>
      <c r="J15" s="191"/>
      <c r="K15" s="220"/>
      <c r="M15" s="534"/>
    </row>
    <row r="16" spans="1:48" s="1" customFormat="1" ht="47.25">
      <c r="A16" s="235"/>
      <c r="B16" s="251">
        <v>1</v>
      </c>
      <c r="C16" s="252" t="s">
        <v>106</v>
      </c>
      <c r="D16" s="306"/>
      <c r="E16" s="189"/>
      <c r="F16" s="305"/>
      <c r="G16" s="267"/>
      <c r="H16" s="287"/>
      <c r="I16" s="287"/>
      <c r="J16" s="188"/>
      <c r="K16" s="187"/>
      <c r="M16" s="534"/>
    </row>
    <row r="17" spans="1:18" s="7" customFormat="1" ht="16.5" thickBot="1">
      <c r="A17" s="238"/>
      <c r="B17" s="284" t="s">
        <v>17</v>
      </c>
      <c r="C17" s="229" t="s">
        <v>385</v>
      </c>
      <c r="D17" s="186"/>
      <c r="E17" s="185"/>
      <c r="F17" s="305"/>
      <c r="G17" s="231"/>
      <c r="H17" s="184"/>
      <c r="I17" s="183"/>
      <c r="J17" s="187"/>
      <c r="K17" s="187"/>
      <c r="M17" s="534"/>
      <c r="O17" s="1"/>
      <c r="P17" s="1"/>
      <c r="Q17" s="1"/>
      <c r="R17" s="1"/>
    </row>
    <row r="18" spans="1:18" s="7" customFormat="1" ht="79.5" thickBot="1">
      <c r="A18" s="238"/>
      <c r="B18" s="284" t="s">
        <v>71</v>
      </c>
      <c r="C18" s="257" t="s">
        <v>424</v>
      </c>
      <c r="D18" s="285" t="s">
        <v>444</v>
      </c>
      <c r="E18" s="286" t="s">
        <v>26</v>
      </c>
      <c r="F18" s="258" t="s">
        <v>95</v>
      </c>
      <c r="G18" s="259">
        <v>4</v>
      </c>
      <c r="H18" s="598">
        <f>ROUND('C-1.1_11'!$G$14,2)</f>
        <v>0</v>
      </c>
      <c r="I18" s="228">
        <f>$K$7</f>
        <v>0.14019999999999999</v>
      </c>
      <c r="J18" s="209">
        <f>ROUND(H18*(I18+1),2)</f>
        <v>0</v>
      </c>
      <c r="K18" s="209">
        <f>ROUND(G18*J18,2)</f>
        <v>0</v>
      </c>
      <c r="L18" s="1"/>
      <c r="M18" s="534"/>
      <c r="O18" s="1"/>
      <c r="P18" s="1"/>
      <c r="Q18" s="1"/>
      <c r="R18" s="1"/>
    </row>
    <row r="19" spans="1:18" s="7" customFormat="1" ht="16.5" thickBot="1">
      <c r="A19" s="238"/>
      <c r="B19" s="284" t="s">
        <v>19</v>
      </c>
      <c r="C19" s="229" t="s">
        <v>107</v>
      </c>
      <c r="D19" s="182"/>
      <c r="E19" s="185"/>
      <c r="F19" s="305"/>
      <c r="G19" s="231"/>
      <c r="H19" s="209"/>
      <c r="I19" s="183"/>
      <c r="J19" s="187"/>
      <c r="K19" s="187"/>
      <c r="M19" s="534"/>
      <c r="O19" s="1"/>
      <c r="P19" s="1"/>
      <c r="Q19" s="1"/>
      <c r="R19" s="1"/>
    </row>
    <row r="20" spans="1:18" s="7" customFormat="1" ht="63.75" thickBot="1">
      <c r="A20" s="238"/>
      <c r="B20" s="284" t="s">
        <v>81</v>
      </c>
      <c r="C20" s="257" t="s">
        <v>108</v>
      </c>
      <c r="D20" s="285"/>
      <c r="E20" s="286"/>
      <c r="F20" s="258" t="s">
        <v>95</v>
      </c>
      <c r="G20" s="259">
        <v>2</v>
      </c>
      <c r="H20" s="204"/>
      <c r="I20" s="228">
        <f>$K$7</f>
        <v>0.14019999999999999</v>
      </c>
      <c r="J20" s="209">
        <f>ROUND(H20*(I20+1),2)</f>
        <v>0</v>
      </c>
      <c r="K20" s="209">
        <f>ROUND(G20*J20,2)</f>
        <v>0</v>
      </c>
      <c r="L20" s="1"/>
      <c r="M20" s="534"/>
      <c r="O20" s="1"/>
      <c r="P20" s="1"/>
      <c r="Q20" s="1"/>
      <c r="R20" s="1"/>
    </row>
    <row r="21" spans="1:18" s="7" customFormat="1" ht="16.5" thickBot="1">
      <c r="A21" s="238"/>
      <c r="B21" s="284" t="s">
        <v>20</v>
      </c>
      <c r="C21" s="229" t="s">
        <v>70</v>
      </c>
      <c r="D21" s="182"/>
      <c r="E21" s="185"/>
      <c r="F21" s="305"/>
      <c r="G21" s="231"/>
      <c r="H21" s="209"/>
      <c r="I21" s="183"/>
      <c r="J21" s="187"/>
      <c r="K21" s="187"/>
      <c r="M21" s="534"/>
      <c r="O21" s="1"/>
      <c r="P21" s="1"/>
      <c r="Q21" s="1"/>
      <c r="R21" s="1"/>
    </row>
    <row r="22" spans="1:18" s="7" customFormat="1" ht="47.25" customHeight="1" thickBot="1">
      <c r="A22" s="238"/>
      <c r="B22" s="284" t="s">
        <v>93</v>
      </c>
      <c r="C22" s="257" t="s">
        <v>457</v>
      </c>
      <c r="D22" s="285"/>
      <c r="E22" s="286"/>
      <c r="F22" s="258" t="s">
        <v>95</v>
      </c>
      <c r="G22" s="287">
        <v>1</v>
      </c>
      <c r="H22" s="204"/>
      <c r="I22" s="228">
        <f t="shared" ref="I22:I28" si="0">$K$7</f>
        <v>0.14019999999999999</v>
      </c>
      <c r="J22" s="209">
        <f>ROUND(H22*(I22+1),2)</f>
        <v>0</v>
      </c>
      <c r="K22" s="209">
        <f>ROUND(G22*J22,2)</f>
        <v>0</v>
      </c>
      <c r="L22" s="1"/>
      <c r="M22" s="534"/>
      <c r="O22" s="1"/>
      <c r="P22" s="1"/>
      <c r="Q22" s="1"/>
      <c r="R22" s="1"/>
    </row>
    <row r="23" spans="1:18" s="7" customFormat="1" ht="47.25" customHeight="1" thickBot="1">
      <c r="A23" s="238"/>
      <c r="B23" s="284" t="s">
        <v>96</v>
      </c>
      <c r="C23" s="257" t="s">
        <v>458</v>
      </c>
      <c r="D23" s="285"/>
      <c r="E23" s="286"/>
      <c r="F23" s="258" t="s">
        <v>95</v>
      </c>
      <c r="G23" s="287">
        <v>1</v>
      </c>
      <c r="H23" s="204"/>
      <c r="I23" s="228">
        <f t="shared" si="0"/>
        <v>0.14019999999999999</v>
      </c>
      <c r="J23" s="209">
        <f t="shared" ref="J23:J28" si="1">ROUND(H23*(I23+1),2)</f>
        <v>0</v>
      </c>
      <c r="K23" s="209">
        <f t="shared" ref="K23:K28" si="2">ROUND(G23*J23,2)</f>
        <v>0</v>
      </c>
      <c r="M23" s="534"/>
      <c r="O23" s="1"/>
      <c r="P23" s="1"/>
      <c r="Q23" s="1"/>
      <c r="R23" s="1"/>
    </row>
    <row r="24" spans="1:18" s="7" customFormat="1" ht="32.25" thickBot="1">
      <c r="A24" s="238"/>
      <c r="B24" s="284" t="s">
        <v>109</v>
      </c>
      <c r="C24" s="257" t="s">
        <v>459</v>
      </c>
      <c r="D24" s="285"/>
      <c r="E24" s="286"/>
      <c r="F24" s="258" t="s">
        <v>95</v>
      </c>
      <c r="G24" s="287">
        <v>1</v>
      </c>
      <c r="H24" s="204"/>
      <c r="I24" s="228">
        <f t="shared" si="0"/>
        <v>0.14019999999999999</v>
      </c>
      <c r="J24" s="209">
        <f t="shared" si="1"/>
        <v>0</v>
      </c>
      <c r="K24" s="209">
        <f t="shared" si="2"/>
        <v>0</v>
      </c>
      <c r="M24" s="534"/>
      <c r="O24" s="1"/>
      <c r="P24" s="1"/>
      <c r="Q24" s="1"/>
      <c r="R24" s="1"/>
    </row>
    <row r="25" spans="1:18" s="7" customFormat="1" ht="32.25" thickBot="1">
      <c r="A25" s="238"/>
      <c r="B25" s="284" t="s">
        <v>110</v>
      </c>
      <c r="C25" s="257" t="s">
        <v>460</v>
      </c>
      <c r="D25" s="285"/>
      <c r="E25" s="286"/>
      <c r="F25" s="258" t="s">
        <v>95</v>
      </c>
      <c r="G25" s="287">
        <v>1</v>
      </c>
      <c r="H25" s="204"/>
      <c r="I25" s="228">
        <f t="shared" si="0"/>
        <v>0.14019999999999999</v>
      </c>
      <c r="J25" s="209">
        <f t="shared" si="1"/>
        <v>0</v>
      </c>
      <c r="K25" s="209">
        <f t="shared" si="2"/>
        <v>0</v>
      </c>
      <c r="M25" s="534"/>
      <c r="O25" s="1"/>
      <c r="P25" s="1"/>
      <c r="Q25" s="1"/>
      <c r="R25" s="1"/>
    </row>
    <row r="26" spans="1:18" s="1" customFormat="1" ht="32.25" thickBot="1">
      <c r="A26" s="235"/>
      <c r="B26" s="284" t="s">
        <v>111</v>
      </c>
      <c r="C26" s="257" t="s">
        <v>461</v>
      </c>
      <c r="D26" s="285"/>
      <c r="E26" s="286"/>
      <c r="F26" s="258" t="s">
        <v>95</v>
      </c>
      <c r="G26" s="287">
        <v>1</v>
      </c>
      <c r="H26" s="204"/>
      <c r="I26" s="228">
        <f t="shared" si="0"/>
        <v>0.14019999999999999</v>
      </c>
      <c r="J26" s="209">
        <f t="shared" si="1"/>
        <v>0</v>
      </c>
      <c r="K26" s="209">
        <f t="shared" si="2"/>
        <v>0</v>
      </c>
      <c r="M26" s="534"/>
    </row>
    <row r="27" spans="1:18" s="1" customFormat="1" ht="48" thickBot="1">
      <c r="A27" s="235"/>
      <c r="B27" s="284" t="s">
        <v>112</v>
      </c>
      <c r="C27" s="257" t="s">
        <v>466</v>
      </c>
      <c r="D27" s="285"/>
      <c r="E27" s="286"/>
      <c r="F27" s="258" t="s">
        <v>95</v>
      </c>
      <c r="G27" s="287">
        <v>1</v>
      </c>
      <c r="H27" s="204"/>
      <c r="I27" s="228">
        <f t="shared" si="0"/>
        <v>0.14019999999999999</v>
      </c>
      <c r="J27" s="209">
        <f t="shared" si="1"/>
        <v>0</v>
      </c>
      <c r="K27" s="209">
        <f t="shared" si="2"/>
        <v>0</v>
      </c>
      <c r="M27" s="534"/>
    </row>
    <row r="28" spans="1:18" s="1" customFormat="1" ht="48" thickBot="1">
      <c r="A28" s="235"/>
      <c r="B28" s="284" t="s">
        <v>113</v>
      </c>
      <c r="C28" s="257" t="s">
        <v>467</v>
      </c>
      <c r="D28" s="285"/>
      <c r="E28" s="286"/>
      <c r="F28" s="258" t="s">
        <v>95</v>
      </c>
      <c r="G28" s="287">
        <v>1</v>
      </c>
      <c r="H28" s="204"/>
      <c r="I28" s="228">
        <f t="shared" si="0"/>
        <v>0.14019999999999999</v>
      </c>
      <c r="J28" s="209">
        <f t="shared" si="1"/>
        <v>0</v>
      </c>
      <c r="K28" s="209">
        <f t="shared" si="2"/>
        <v>0</v>
      </c>
      <c r="M28" s="534"/>
    </row>
    <row r="29" spans="1:18" s="7" customFormat="1" ht="16.5" thickBot="1">
      <c r="A29" s="238"/>
      <c r="B29" s="284" t="s">
        <v>21</v>
      </c>
      <c r="C29" s="229" t="s">
        <v>80</v>
      </c>
      <c r="D29" s="186"/>
      <c r="E29" s="185"/>
      <c r="F29" s="305"/>
      <c r="G29" s="231"/>
      <c r="H29" s="209"/>
      <c r="I29" s="183"/>
      <c r="J29" s="187"/>
      <c r="K29" s="187"/>
      <c r="M29" s="534"/>
      <c r="O29" s="1"/>
      <c r="P29" s="1"/>
      <c r="Q29" s="1"/>
      <c r="R29" s="1"/>
    </row>
    <row r="30" spans="1:18" s="7" customFormat="1" ht="48" thickBot="1">
      <c r="A30" s="238"/>
      <c r="B30" s="284" t="s">
        <v>114</v>
      </c>
      <c r="C30" s="257" t="s">
        <v>115</v>
      </c>
      <c r="D30" s="285"/>
      <c r="E30" s="286"/>
      <c r="F30" s="258" t="s">
        <v>83</v>
      </c>
      <c r="G30" s="287">
        <v>4</v>
      </c>
      <c r="H30" s="204"/>
      <c r="I30" s="228">
        <f t="shared" ref="I30:I36" si="3">$K$7</f>
        <v>0.14019999999999999</v>
      </c>
      <c r="J30" s="209">
        <f>ROUND(H30*(I30+1),2)</f>
        <v>0</v>
      </c>
      <c r="K30" s="209">
        <f>ROUND(G30*J30,2)</f>
        <v>0</v>
      </c>
      <c r="L30" s="1"/>
      <c r="M30" s="534"/>
      <c r="O30" s="1"/>
      <c r="P30" s="1"/>
      <c r="Q30" s="1"/>
      <c r="R30" s="1"/>
    </row>
    <row r="31" spans="1:18" s="7" customFormat="1" ht="48" thickBot="1">
      <c r="A31" s="238"/>
      <c r="B31" s="284" t="s">
        <v>116</v>
      </c>
      <c r="C31" s="257" t="s">
        <v>117</v>
      </c>
      <c r="D31" s="285"/>
      <c r="E31" s="286"/>
      <c r="F31" s="258" t="s">
        <v>83</v>
      </c>
      <c r="G31" s="287">
        <v>4</v>
      </c>
      <c r="H31" s="204"/>
      <c r="I31" s="228">
        <f t="shared" si="3"/>
        <v>0.14019999999999999</v>
      </c>
      <c r="J31" s="209">
        <f t="shared" ref="J31:J36" si="4">ROUND(H31*(I31+1),2)</f>
        <v>0</v>
      </c>
      <c r="K31" s="209">
        <f t="shared" ref="K31:K36" si="5">ROUND(G31*J31,2)</f>
        <v>0</v>
      </c>
      <c r="L31" s="1"/>
      <c r="M31" s="534"/>
      <c r="O31" s="1"/>
      <c r="P31" s="1"/>
      <c r="Q31" s="1"/>
      <c r="R31" s="1"/>
    </row>
    <row r="32" spans="1:18" s="7" customFormat="1" ht="48" thickBot="1">
      <c r="A32" s="238"/>
      <c r="B32" s="284" t="s">
        <v>118</v>
      </c>
      <c r="C32" s="257" t="s">
        <v>119</v>
      </c>
      <c r="D32" s="285"/>
      <c r="E32" s="286"/>
      <c r="F32" s="258" t="s">
        <v>83</v>
      </c>
      <c r="G32" s="287">
        <v>18</v>
      </c>
      <c r="H32" s="204"/>
      <c r="I32" s="228">
        <f t="shared" si="3"/>
        <v>0.14019999999999999</v>
      </c>
      <c r="J32" s="209">
        <f t="shared" si="4"/>
        <v>0</v>
      </c>
      <c r="K32" s="209">
        <f t="shared" si="5"/>
        <v>0</v>
      </c>
      <c r="L32" s="1"/>
      <c r="M32" s="534"/>
      <c r="O32" s="1"/>
      <c r="P32" s="1"/>
      <c r="Q32" s="1"/>
      <c r="R32" s="1"/>
    </row>
    <row r="33" spans="1:18" ht="32.25" thickBot="1">
      <c r="B33" s="284" t="s">
        <v>120</v>
      </c>
      <c r="C33" s="257" t="s">
        <v>89</v>
      </c>
      <c r="D33" s="285"/>
      <c r="E33" s="286"/>
      <c r="F33" s="258" t="s">
        <v>95</v>
      </c>
      <c r="G33" s="287">
        <v>5</v>
      </c>
      <c r="H33" s="204"/>
      <c r="I33" s="228">
        <f t="shared" si="3"/>
        <v>0.14019999999999999</v>
      </c>
      <c r="J33" s="209">
        <f t="shared" si="4"/>
        <v>0</v>
      </c>
      <c r="K33" s="209">
        <f t="shared" si="5"/>
        <v>0</v>
      </c>
      <c r="M33" s="534"/>
    </row>
    <row r="34" spans="1:18" ht="32.25" thickBot="1">
      <c r="B34" s="284" t="s">
        <v>121</v>
      </c>
      <c r="C34" s="257" t="s">
        <v>122</v>
      </c>
      <c r="D34" s="285"/>
      <c r="E34" s="286"/>
      <c r="F34" s="258" t="s">
        <v>95</v>
      </c>
      <c r="G34" s="287">
        <v>1</v>
      </c>
      <c r="H34" s="204"/>
      <c r="I34" s="228">
        <f t="shared" si="3"/>
        <v>0.14019999999999999</v>
      </c>
      <c r="J34" s="209">
        <f t="shared" si="4"/>
        <v>0</v>
      </c>
      <c r="K34" s="209">
        <f t="shared" si="5"/>
        <v>0</v>
      </c>
      <c r="M34" s="534"/>
    </row>
    <row r="35" spans="1:18" ht="32.25" thickBot="1">
      <c r="B35" s="284" t="s">
        <v>123</v>
      </c>
      <c r="C35" s="257" t="s">
        <v>91</v>
      </c>
      <c r="D35" s="285"/>
      <c r="E35" s="286"/>
      <c r="F35" s="258" t="s">
        <v>95</v>
      </c>
      <c r="G35" s="287">
        <v>1</v>
      </c>
      <c r="H35" s="204"/>
      <c r="I35" s="228">
        <f t="shared" si="3"/>
        <v>0.14019999999999999</v>
      </c>
      <c r="J35" s="209">
        <f t="shared" si="4"/>
        <v>0</v>
      </c>
      <c r="K35" s="209">
        <f t="shared" si="5"/>
        <v>0</v>
      </c>
      <c r="M35" s="534"/>
    </row>
    <row r="36" spans="1:18" ht="32.25" thickBot="1">
      <c r="B36" s="307" t="s">
        <v>124</v>
      </c>
      <c r="C36" s="308" t="s">
        <v>462</v>
      </c>
      <c r="D36" s="309"/>
      <c r="E36" s="310"/>
      <c r="F36" s="311" t="s">
        <v>95</v>
      </c>
      <c r="G36" s="249">
        <v>1</v>
      </c>
      <c r="H36" s="204"/>
      <c r="I36" s="230">
        <f t="shared" si="3"/>
        <v>0.14019999999999999</v>
      </c>
      <c r="J36" s="181">
        <f t="shared" si="4"/>
        <v>0</v>
      </c>
      <c r="K36" s="181">
        <f t="shared" si="5"/>
        <v>0</v>
      </c>
      <c r="L36" s="11"/>
      <c r="M36" s="534"/>
    </row>
    <row r="37" spans="1:18" s="7" customFormat="1" ht="16.5" thickBot="1">
      <c r="A37" s="238"/>
      <c r="B37" s="284" t="s">
        <v>125</v>
      </c>
      <c r="C37" s="229" t="s">
        <v>126</v>
      </c>
      <c r="D37" s="186"/>
      <c r="E37" s="185"/>
      <c r="F37" s="305"/>
      <c r="G37" s="231"/>
      <c r="H37" s="209"/>
      <c r="I37" s="183"/>
      <c r="J37" s="209"/>
      <c r="K37" s="209"/>
      <c r="M37" s="534"/>
      <c r="O37" s="1"/>
      <c r="P37" s="1"/>
      <c r="Q37" s="1"/>
      <c r="R37" s="1"/>
    </row>
    <row r="38" spans="1:18" s="7" customFormat="1" ht="32.25" thickBot="1">
      <c r="A38" s="238"/>
      <c r="B38" s="284" t="s">
        <v>127</v>
      </c>
      <c r="C38" s="257" t="s">
        <v>386</v>
      </c>
      <c r="D38" s="285"/>
      <c r="E38" s="286"/>
      <c r="F38" s="258" t="s">
        <v>31</v>
      </c>
      <c r="G38" s="287">
        <v>11</v>
      </c>
      <c r="H38" s="204"/>
      <c r="I38" s="228">
        <f t="shared" ref="I38:I39" si="6">$K$7</f>
        <v>0.14019999999999999</v>
      </c>
      <c r="J38" s="209">
        <f>ROUND(H38*(I38+1),2)</f>
        <v>0</v>
      </c>
      <c r="K38" s="209">
        <f>ROUND(G38*J38,2)</f>
        <v>0</v>
      </c>
      <c r="L38" s="1"/>
      <c r="M38" s="534"/>
      <c r="O38" s="1"/>
      <c r="P38" s="1"/>
      <c r="Q38" s="1"/>
      <c r="R38" s="1"/>
    </row>
    <row r="39" spans="1:18" s="7" customFormat="1" ht="32.25" thickBot="1">
      <c r="A39" s="238"/>
      <c r="B39" s="284" t="s">
        <v>129</v>
      </c>
      <c r="C39" s="257" t="s">
        <v>387</v>
      </c>
      <c r="D39" s="180"/>
      <c r="E39" s="286"/>
      <c r="F39" s="258" t="s">
        <v>31</v>
      </c>
      <c r="G39" s="287">
        <v>16.8</v>
      </c>
      <c r="H39" s="204"/>
      <c r="I39" s="228">
        <f t="shared" si="6"/>
        <v>0.14019999999999999</v>
      </c>
      <c r="J39" s="209">
        <f>ROUND(H39*(I39+1),2)</f>
        <v>0</v>
      </c>
      <c r="K39" s="209">
        <f>ROUND(G39*J39,2)</f>
        <v>0</v>
      </c>
      <c r="L39" s="1"/>
      <c r="M39" s="534"/>
      <c r="O39" s="1"/>
      <c r="P39" s="1"/>
      <c r="Q39" s="1"/>
      <c r="R39" s="1"/>
    </row>
    <row r="40" spans="1:18" s="7" customFormat="1" ht="16.5" thickBot="1">
      <c r="A40" s="238"/>
      <c r="B40" s="284" t="s">
        <v>130</v>
      </c>
      <c r="C40" s="229" t="s">
        <v>131</v>
      </c>
      <c r="D40" s="186"/>
      <c r="E40" s="185"/>
      <c r="F40" s="305"/>
      <c r="G40" s="231"/>
      <c r="H40" s="209"/>
      <c r="I40" s="183"/>
      <c r="J40" s="209"/>
      <c r="K40" s="209"/>
      <c r="M40" s="534"/>
      <c r="O40" s="1"/>
      <c r="P40" s="1"/>
      <c r="Q40" s="1"/>
      <c r="R40" s="1"/>
    </row>
    <row r="41" spans="1:18" s="7" customFormat="1" ht="48" thickBot="1">
      <c r="A41" s="238"/>
      <c r="B41" s="284" t="s">
        <v>132</v>
      </c>
      <c r="C41" s="257" t="s">
        <v>133</v>
      </c>
      <c r="D41" s="180"/>
      <c r="E41" s="286"/>
      <c r="F41" s="258" t="s">
        <v>83</v>
      </c>
      <c r="G41" s="287">
        <v>8</v>
      </c>
      <c r="H41" s="204"/>
      <c r="I41" s="228">
        <f t="shared" ref="I41:I49" si="7">$K$7</f>
        <v>0.14019999999999999</v>
      </c>
      <c r="J41" s="209">
        <f>ROUND(H41*(I41+1),2)</f>
        <v>0</v>
      </c>
      <c r="K41" s="209">
        <f>ROUND(G41*J41,2)</f>
        <v>0</v>
      </c>
      <c r="L41" s="1"/>
      <c r="M41" s="534"/>
      <c r="O41" s="1"/>
      <c r="P41" s="1"/>
      <c r="Q41" s="1"/>
      <c r="R41" s="1"/>
    </row>
    <row r="42" spans="1:18" s="7" customFormat="1" ht="32.25" thickBot="1">
      <c r="A42" s="238"/>
      <c r="B42" s="284" t="s">
        <v>134</v>
      </c>
      <c r="C42" s="257" t="s">
        <v>135</v>
      </c>
      <c r="D42" s="180"/>
      <c r="E42" s="286"/>
      <c r="F42" s="258" t="s">
        <v>95</v>
      </c>
      <c r="G42" s="287">
        <v>2</v>
      </c>
      <c r="H42" s="204"/>
      <c r="I42" s="228">
        <f t="shared" si="7"/>
        <v>0.14019999999999999</v>
      </c>
      <c r="J42" s="209">
        <f t="shared" ref="J42:J44" si="8">ROUND(H42*(I42+1),2)</f>
        <v>0</v>
      </c>
      <c r="K42" s="209">
        <f t="shared" ref="K42:K44" si="9">ROUND(G42*J42,2)</f>
        <v>0</v>
      </c>
      <c r="L42" s="1"/>
      <c r="M42" s="534"/>
      <c r="O42" s="1"/>
      <c r="P42" s="1"/>
      <c r="Q42" s="1"/>
      <c r="R42" s="1"/>
    </row>
    <row r="43" spans="1:18" s="7" customFormat="1" ht="32.25" thickBot="1">
      <c r="A43" s="238"/>
      <c r="B43" s="284" t="s">
        <v>136</v>
      </c>
      <c r="C43" s="257" t="s">
        <v>137</v>
      </c>
      <c r="D43" s="180"/>
      <c r="E43" s="286"/>
      <c r="F43" s="258" t="s">
        <v>95</v>
      </c>
      <c r="G43" s="287">
        <v>8</v>
      </c>
      <c r="H43" s="204"/>
      <c r="I43" s="228">
        <f t="shared" si="7"/>
        <v>0.14019999999999999</v>
      </c>
      <c r="J43" s="209">
        <f t="shared" si="8"/>
        <v>0</v>
      </c>
      <c r="K43" s="209">
        <f t="shared" si="9"/>
        <v>0</v>
      </c>
      <c r="M43" s="534"/>
      <c r="O43" s="1"/>
      <c r="P43" s="1"/>
      <c r="Q43" s="1"/>
      <c r="R43" s="1"/>
    </row>
    <row r="44" spans="1:18" s="7" customFormat="1" ht="32.25" thickBot="1">
      <c r="A44" s="238"/>
      <c r="B44" s="284" t="s">
        <v>138</v>
      </c>
      <c r="C44" s="257" t="s">
        <v>139</v>
      </c>
      <c r="D44" s="180"/>
      <c r="E44" s="286"/>
      <c r="F44" s="258" t="s">
        <v>95</v>
      </c>
      <c r="G44" s="287">
        <v>4</v>
      </c>
      <c r="H44" s="204"/>
      <c r="I44" s="228">
        <f t="shared" si="7"/>
        <v>0.14019999999999999</v>
      </c>
      <c r="J44" s="209">
        <f t="shared" si="8"/>
        <v>0</v>
      </c>
      <c r="K44" s="209">
        <f t="shared" si="9"/>
        <v>0</v>
      </c>
      <c r="L44" s="1"/>
      <c r="M44" s="534"/>
      <c r="O44" s="1"/>
      <c r="P44" s="1"/>
      <c r="Q44" s="1"/>
      <c r="R44" s="1"/>
    </row>
    <row r="45" spans="1:18" s="7" customFormat="1" ht="32.25" thickBot="1">
      <c r="A45" s="238"/>
      <c r="B45" s="284" t="s">
        <v>140</v>
      </c>
      <c r="C45" s="257" t="s">
        <v>141</v>
      </c>
      <c r="D45" s="180"/>
      <c r="E45" s="286"/>
      <c r="F45" s="258" t="s">
        <v>95</v>
      </c>
      <c r="G45" s="287">
        <v>4</v>
      </c>
      <c r="H45" s="204"/>
      <c r="I45" s="228">
        <f t="shared" si="7"/>
        <v>0.14019999999999999</v>
      </c>
      <c r="J45" s="209">
        <f>ROUND(H45*(I45+1),2)</f>
        <v>0</v>
      </c>
      <c r="K45" s="209">
        <f>ROUND(G45*J45,2)</f>
        <v>0</v>
      </c>
      <c r="L45" s="1"/>
      <c r="M45" s="534"/>
      <c r="O45" s="1"/>
      <c r="P45" s="1"/>
      <c r="Q45" s="1"/>
      <c r="R45" s="1"/>
    </row>
    <row r="46" spans="1:18" s="7" customFormat="1" ht="32.25" thickBot="1">
      <c r="A46" s="238"/>
      <c r="B46" s="284" t="s">
        <v>142</v>
      </c>
      <c r="C46" s="257" t="s">
        <v>143</v>
      </c>
      <c r="D46" s="180"/>
      <c r="E46" s="286"/>
      <c r="F46" s="258" t="s">
        <v>95</v>
      </c>
      <c r="G46" s="287">
        <v>6</v>
      </c>
      <c r="H46" s="204"/>
      <c r="I46" s="228">
        <f t="shared" si="7"/>
        <v>0.14019999999999999</v>
      </c>
      <c r="J46" s="209">
        <f>ROUND(H46*(I46+1),2)</f>
        <v>0</v>
      </c>
      <c r="K46" s="209">
        <f>ROUND(G46*J46,2)</f>
        <v>0</v>
      </c>
      <c r="L46" s="1"/>
      <c r="M46" s="534"/>
      <c r="O46" s="1"/>
      <c r="P46" s="1"/>
      <c r="Q46" s="1"/>
      <c r="R46" s="1"/>
    </row>
    <row r="47" spans="1:18" s="7" customFormat="1" ht="32.25" thickBot="1">
      <c r="A47" s="238"/>
      <c r="B47" s="284" t="s">
        <v>144</v>
      </c>
      <c r="C47" s="257" t="s">
        <v>145</v>
      </c>
      <c r="D47" s="180"/>
      <c r="E47" s="286"/>
      <c r="F47" s="258" t="s">
        <v>95</v>
      </c>
      <c r="G47" s="287">
        <v>2</v>
      </c>
      <c r="H47" s="204"/>
      <c r="I47" s="228">
        <f t="shared" si="7"/>
        <v>0.14019999999999999</v>
      </c>
      <c r="J47" s="209">
        <f>ROUND(H47*(I47+1),2)</f>
        <v>0</v>
      </c>
      <c r="K47" s="209">
        <f>ROUND(G47*J47,2)</f>
        <v>0</v>
      </c>
      <c r="L47" s="1"/>
      <c r="M47" s="534"/>
      <c r="O47" s="1"/>
      <c r="P47" s="1"/>
      <c r="Q47" s="1"/>
      <c r="R47" s="1"/>
    </row>
    <row r="48" spans="1:18" s="7" customFormat="1" ht="16.5" thickBot="1">
      <c r="A48" s="238"/>
      <c r="B48" s="284" t="s">
        <v>146</v>
      </c>
      <c r="C48" s="257" t="s">
        <v>463</v>
      </c>
      <c r="D48" s="180"/>
      <c r="E48" s="286"/>
      <c r="F48" s="258" t="s">
        <v>72</v>
      </c>
      <c r="G48" s="287">
        <v>34</v>
      </c>
      <c r="H48" s="204"/>
      <c r="I48" s="228">
        <f t="shared" si="7"/>
        <v>0.14019999999999999</v>
      </c>
      <c r="J48" s="209">
        <f t="shared" ref="J48:J49" si="10">ROUND(H48*(I48+1),2)</f>
        <v>0</v>
      </c>
      <c r="K48" s="209">
        <f t="shared" ref="K48:K49" si="11">ROUND(G48*J48,2)</f>
        <v>0</v>
      </c>
      <c r="M48" s="534"/>
      <c r="O48" s="1"/>
      <c r="P48" s="1"/>
      <c r="Q48" s="1"/>
      <c r="R48" s="1"/>
    </row>
    <row r="49" spans="1:18" s="7" customFormat="1" ht="32.25" thickBot="1">
      <c r="A49" s="238"/>
      <c r="B49" s="284" t="s">
        <v>147</v>
      </c>
      <c r="C49" s="257" t="s">
        <v>382</v>
      </c>
      <c r="D49" s="180"/>
      <c r="E49" s="286"/>
      <c r="F49" s="258" t="s">
        <v>72</v>
      </c>
      <c r="G49" s="287">
        <v>4</v>
      </c>
      <c r="H49" s="204"/>
      <c r="I49" s="228">
        <f t="shared" si="7"/>
        <v>0.14019999999999999</v>
      </c>
      <c r="J49" s="209">
        <f t="shared" si="10"/>
        <v>0</v>
      </c>
      <c r="K49" s="209">
        <f t="shared" si="11"/>
        <v>0</v>
      </c>
      <c r="M49" s="534"/>
      <c r="O49" s="1"/>
      <c r="P49" s="1"/>
      <c r="Q49" s="1"/>
      <c r="R49" s="1"/>
    </row>
    <row r="50" spans="1:18" s="7" customFormat="1" ht="16.5" thickBot="1">
      <c r="A50" s="238"/>
      <c r="B50" s="284" t="s">
        <v>148</v>
      </c>
      <c r="C50" s="229" t="s">
        <v>149</v>
      </c>
      <c r="D50" s="186"/>
      <c r="E50" s="185"/>
      <c r="F50" s="305"/>
      <c r="G50" s="231"/>
      <c r="H50" s="209"/>
      <c r="I50" s="183"/>
      <c r="J50" s="187"/>
      <c r="K50" s="187"/>
      <c r="M50" s="534"/>
      <c r="O50" s="1"/>
      <c r="P50" s="1"/>
      <c r="Q50" s="1"/>
      <c r="R50" s="1"/>
    </row>
    <row r="51" spans="1:18" s="7" customFormat="1" ht="32.25" thickBot="1">
      <c r="A51" s="238"/>
      <c r="B51" s="284" t="s">
        <v>150</v>
      </c>
      <c r="C51" s="257" t="s">
        <v>151</v>
      </c>
      <c r="D51" s="180"/>
      <c r="E51" s="286"/>
      <c r="F51" s="258" t="s">
        <v>95</v>
      </c>
      <c r="G51" s="287">
        <v>8</v>
      </c>
      <c r="H51" s="204"/>
      <c r="I51" s="228">
        <f>$K$7</f>
        <v>0.14019999999999999</v>
      </c>
      <c r="J51" s="209">
        <f>ROUND(H51*(I51+1),2)</f>
        <v>0</v>
      </c>
      <c r="K51" s="209">
        <f>ROUND(G51*J51,2)</f>
        <v>0</v>
      </c>
      <c r="L51" s="1"/>
      <c r="M51" s="534"/>
      <c r="O51" s="1"/>
      <c r="P51" s="1"/>
      <c r="Q51" s="1"/>
      <c r="R51" s="1"/>
    </row>
    <row r="52" spans="1:18" s="7" customFormat="1" ht="16.5" thickBot="1">
      <c r="A52" s="238"/>
      <c r="B52" s="284" t="s">
        <v>152</v>
      </c>
      <c r="C52" s="229" t="s">
        <v>153</v>
      </c>
      <c r="D52" s="186"/>
      <c r="E52" s="185"/>
      <c r="F52" s="305"/>
      <c r="G52" s="231"/>
      <c r="H52" s="209"/>
      <c r="I52" s="183"/>
      <c r="J52" s="209"/>
      <c r="K52" s="209"/>
      <c r="M52" s="534"/>
      <c r="O52" s="1"/>
      <c r="P52" s="1"/>
      <c r="Q52" s="1"/>
      <c r="R52" s="1"/>
    </row>
    <row r="53" spans="1:18" s="7" customFormat="1" ht="32.25" thickBot="1">
      <c r="A53" s="238"/>
      <c r="B53" s="284" t="s">
        <v>154</v>
      </c>
      <c r="C53" s="257" t="s">
        <v>155</v>
      </c>
      <c r="D53" s="180"/>
      <c r="E53" s="286"/>
      <c r="F53" s="258" t="s">
        <v>31</v>
      </c>
      <c r="G53" s="287">
        <v>2</v>
      </c>
      <c r="H53" s="204"/>
      <c r="I53" s="228">
        <f t="shared" ref="I53:I54" si="12">$K$7</f>
        <v>0.14019999999999999</v>
      </c>
      <c r="J53" s="209">
        <f>ROUND(H53*(I53+1),2)</f>
        <v>0</v>
      </c>
      <c r="K53" s="209">
        <f>ROUND(G53*J53,2)</f>
        <v>0</v>
      </c>
      <c r="L53" s="1"/>
      <c r="M53" s="534"/>
      <c r="O53" s="1"/>
      <c r="P53" s="1"/>
      <c r="Q53" s="1"/>
      <c r="R53" s="1"/>
    </row>
    <row r="54" spans="1:18" s="7" customFormat="1" ht="32.25" thickBot="1">
      <c r="A54" s="238"/>
      <c r="B54" s="284" t="s">
        <v>156</v>
      </c>
      <c r="C54" s="257" t="s">
        <v>157</v>
      </c>
      <c r="D54" s="180"/>
      <c r="E54" s="286"/>
      <c r="F54" s="258" t="s">
        <v>31</v>
      </c>
      <c r="G54" s="287">
        <v>10</v>
      </c>
      <c r="H54" s="204"/>
      <c r="I54" s="228">
        <f t="shared" si="12"/>
        <v>0.14019999999999999</v>
      </c>
      <c r="J54" s="209">
        <f>ROUND(H54*(I54+1),2)</f>
        <v>0</v>
      </c>
      <c r="K54" s="209">
        <f>ROUND(G54*J54,2)</f>
        <v>0</v>
      </c>
      <c r="L54" s="1"/>
      <c r="M54" s="534"/>
      <c r="O54" s="1"/>
      <c r="P54" s="1"/>
      <c r="Q54" s="1"/>
      <c r="R54" s="1"/>
    </row>
    <row r="55" spans="1:18" s="7" customFormat="1" ht="16.5" thickBot="1">
      <c r="A55" s="238"/>
      <c r="B55" s="284" t="s">
        <v>158</v>
      </c>
      <c r="C55" s="229" t="s">
        <v>159</v>
      </c>
      <c r="D55" s="186"/>
      <c r="E55" s="185"/>
      <c r="F55" s="305"/>
      <c r="G55" s="231"/>
      <c r="H55" s="209"/>
      <c r="I55" s="183"/>
      <c r="J55" s="187"/>
      <c r="K55" s="187"/>
      <c r="M55" s="534"/>
      <c r="O55" s="1"/>
      <c r="P55" s="1"/>
      <c r="Q55" s="1"/>
      <c r="R55" s="1"/>
    </row>
    <row r="56" spans="1:18" s="7" customFormat="1" ht="48" thickBot="1">
      <c r="A56" s="238"/>
      <c r="B56" s="284" t="s">
        <v>160</v>
      </c>
      <c r="C56" s="257" t="s">
        <v>161</v>
      </c>
      <c r="D56" s="180"/>
      <c r="E56" s="286"/>
      <c r="F56" s="258" t="s">
        <v>83</v>
      </c>
      <c r="G56" s="287">
        <v>4</v>
      </c>
      <c r="H56" s="204"/>
      <c r="I56" s="228">
        <f t="shared" ref="I56:I65" si="13">$K$7</f>
        <v>0.14019999999999999</v>
      </c>
      <c r="J56" s="209">
        <f>ROUND(H56*(I56+1),2)</f>
        <v>0</v>
      </c>
      <c r="K56" s="209">
        <f>ROUND(G56*J56,2)</f>
        <v>0</v>
      </c>
      <c r="L56" s="1"/>
      <c r="M56" s="534"/>
      <c r="O56" s="1"/>
      <c r="P56" s="1"/>
      <c r="Q56" s="1"/>
      <c r="R56" s="1"/>
    </row>
    <row r="57" spans="1:18" s="7" customFormat="1" ht="51.75" customHeight="1" thickBot="1">
      <c r="A57" s="238"/>
      <c r="B57" s="284" t="s">
        <v>162</v>
      </c>
      <c r="C57" s="257" t="s">
        <v>163</v>
      </c>
      <c r="D57" s="180"/>
      <c r="E57" s="286"/>
      <c r="F57" s="258" t="s">
        <v>83</v>
      </c>
      <c r="G57" s="287">
        <v>8</v>
      </c>
      <c r="H57" s="204"/>
      <c r="I57" s="228">
        <f t="shared" si="13"/>
        <v>0.14019999999999999</v>
      </c>
      <c r="J57" s="209">
        <f t="shared" ref="J57:J65" si="14">ROUND(H57*(I57+1),2)</f>
        <v>0</v>
      </c>
      <c r="K57" s="209">
        <f t="shared" ref="K57:K65" si="15">ROUND(G57*J57,2)</f>
        <v>0</v>
      </c>
      <c r="L57" s="1"/>
      <c r="M57" s="534"/>
      <c r="O57" s="1"/>
      <c r="P57" s="1"/>
      <c r="Q57" s="1"/>
      <c r="R57" s="1"/>
    </row>
    <row r="58" spans="1:18" s="7" customFormat="1" ht="48" thickBot="1">
      <c r="A58" s="238"/>
      <c r="B58" s="284" t="s">
        <v>164</v>
      </c>
      <c r="C58" s="257" t="s">
        <v>165</v>
      </c>
      <c r="D58" s="180"/>
      <c r="E58" s="286"/>
      <c r="F58" s="258" t="s">
        <v>95</v>
      </c>
      <c r="G58" s="287">
        <v>4</v>
      </c>
      <c r="H58" s="204"/>
      <c r="I58" s="228">
        <f t="shared" si="13"/>
        <v>0.14019999999999999</v>
      </c>
      <c r="J58" s="209">
        <f t="shared" si="14"/>
        <v>0</v>
      </c>
      <c r="K58" s="209">
        <f t="shared" si="15"/>
        <v>0</v>
      </c>
      <c r="L58" s="1"/>
      <c r="M58" s="534"/>
      <c r="O58" s="1"/>
      <c r="P58" s="1"/>
      <c r="Q58" s="1"/>
      <c r="R58" s="1"/>
    </row>
    <row r="59" spans="1:18" s="7" customFormat="1" ht="48" thickBot="1">
      <c r="A59" s="238"/>
      <c r="B59" s="284" t="s">
        <v>166</v>
      </c>
      <c r="C59" s="257" t="s">
        <v>167</v>
      </c>
      <c r="D59" s="180"/>
      <c r="E59" s="286"/>
      <c r="F59" s="258" t="s">
        <v>95</v>
      </c>
      <c r="G59" s="287">
        <v>4</v>
      </c>
      <c r="H59" s="204"/>
      <c r="I59" s="228">
        <f t="shared" si="13"/>
        <v>0.14019999999999999</v>
      </c>
      <c r="J59" s="209">
        <f t="shared" si="14"/>
        <v>0</v>
      </c>
      <c r="K59" s="209">
        <f t="shared" si="15"/>
        <v>0</v>
      </c>
      <c r="L59" s="1"/>
      <c r="M59" s="534"/>
      <c r="O59" s="1"/>
      <c r="P59" s="1"/>
      <c r="Q59" s="1"/>
      <c r="R59" s="1"/>
    </row>
    <row r="60" spans="1:18" s="7" customFormat="1" ht="32.25" thickBot="1">
      <c r="A60" s="238"/>
      <c r="B60" s="284" t="s">
        <v>168</v>
      </c>
      <c r="C60" s="257" t="s">
        <v>169</v>
      </c>
      <c r="D60" s="180"/>
      <c r="E60" s="286"/>
      <c r="F60" s="258" t="s">
        <v>95</v>
      </c>
      <c r="G60" s="287">
        <v>4</v>
      </c>
      <c r="H60" s="204"/>
      <c r="I60" s="228">
        <f t="shared" si="13"/>
        <v>0.14019999999999999</v>
      </c>
      <c r="J60" s="209">
        <f t="shared" si="14"/>
        <v>0</v>
      </c>
      <c r="K60" s="209">
        <f t="shared" si="15"/>
        <v>0</v>
      </c>
      <c r="L60" s="1"/>
      <c r="M60" s="534"/>
      <c r="O60" s="1"/>
      <c r="P60" s="1"/>
      <c r="Q60" s="1"/>
      <c r="R60" s="1"/>
    </row>
    <row r="61" spans="1:18" s="7" customFormat="1" ht="32.25" thickBot="1">
      <c r="A61" s="238"/>
      <c r="B61" s="284" t="s">
        <v>170</v>
      </c>
      <c r="C61" s="257" t="s">
        <v>171</v>
      </c>
      <c r="D61" s="180"/>
      <c r="E61" s="286"/>
      <c r="F61" s="258" t="s">
        <v>95</v>
      </c>
      <c r="G61" s="287">
        <v>16</v>
      </c>
      <c r="H61" s="204"/>
      <c r="I61" s="228">
        <f t="shared" si="13"/>
        <v>0.14019999999999999</v>
      </c>
      <c r="J61" s="209">
        <f t="shared" si="14"/>
        <v>0</v>
      </c>
      <c r="K61" s="209">
        <f t="shared" si="15"/>
        <v>0</v>
      </c>
      <c r="L61" s="1"/>
      <c r="M61" s="534"/>
      <c r="O61" s="1"/>
      <c r="P61" s="1"/>
      <c r="Q61" s="1"/>
      <c r="R61" s="1"/>
    </row>
    <row r="62" spans="1:18" s="7" customFormat="1" ht="32.25" thickBot="1">
      <c r="A62" s="238"/>
      <c r="B62" s="284" t="s">
        <v>172</v>
      </c>
      <c r="C62" s="257" t="s">
        <v>173</v>
      </c>
      <c r="D62" s="180"/>
      <c r="E62" s="286"/>
      <c r="F62" s="258" t="s">
        <v>95</v>
      </c>
      <c r="G62" s="287">
        <v>6</v>
      </c>
      <c r="H62" s="204"/>
      <c r="I62" s="228">
        <f t="shared" si="13"/>
        <v>0.14019999999999999</v>
      </c>
      <c r="J62" s="209">
        <f t="shared" si="14"/>
        <v>0</v>
      </c>
      <c r="K62" s="209">
        <f t="shared" si="15"/>
        <v>0</v>
      </c>
      <c r="L62" s="1"/>
      <c r="M62" s="534"/>
      <c r="O62" s="1"/>
      <c r="P62" s="1"/>
      <c r="Q62" s="1"/>
      <c r="R62" s="1"/>
    </row>
    <row r="63" spans="1:18" s="7" customFormat="1" ht="32.25" thickBot="1">
      <c r="A63" s="238"/>
      <c r="B63" s="284" t="s">
        <v>174</v>
      </c>
      <c r="C63" s="257" t="s">
        <v>175</v>
      </c>
      <c r="D63" s="180"/>
      <c r="E63" s="286"/>
      <c r="F63" s="258" t="s">
        <v>95</v>
      </c>
      <c r="G63" s="287">
        <v>2</v>
      </c>
      <c r="H63" s="204"/>
      <c r="I63" s="228">
        <f t="shared" si="13"/>
        <v>0.14019999999999999</v>
      </c>
      <c r="J63" s="209">
        <f t="shared" si="14"/>
        <v>0</v>
      </c>
      <c r="K63" s="209">
        <f t="shared" si="15"/>
        <v>0</v>
      </c>
      <c r="L63" s="1"/>
      <c r="M63" s="534"/>
      <c r="O63" s="1"/>
      <c r="P63" s="1"/>
      <c r="Q63" s="1"/>
      <c r="R63" s="1"/>
    </row>
    <row r="64" spans="1:18" s="7" customFormat="1" ht="32.25" thickBot="1">
      <c r="A64" s="238"/>
      <c r="B64" s="284" t="s">
        <v>176</v>
      </c>
      <c r="C64" s="257" t="s">
        <v>177</v>
      </c>
      <c r="D64" s="180"/>
      <c r="E64" s="286"/>
      <c r="F64" s="258" t="s">
        <v>361</v>
      </c>
      <c r="G64" s="287">
        <v>5</v>
      </c>
      <c r="H64" s="204"/>
      <c r="I64" s="228">
        <f t="shared" si="13"/>
        <v>0.14019999999999999</v>
      </c>
      <c r="J64" s="209">
        <f t="shared" si="14"/>
        <v>0</v>
      </c>
      <c r="K64" s="209">
        <f t="shared" si="15"/>
        <v>0</v>
      </c>
      <c r="M64" s="534"/>
      <c r="O64" s="1"/>
      <c r="P64" s="1"/>
      <c r="Q64" s="1"/>
      <c r="R64" s="1"/>
    </row>
    <row r="65" spans="1:19" s="7" customFormat="1" ht="32.25" thickBot="1">
      <c r="A65" s="238"/>
      <c r="B65" s="307" t="s">
        <v>178</v>
      </c>
      <c r="C65" s="308" t="s">
        <v>179</v>
      </c>
      <c r="D65" s="179"/>
      <c r="E65" s="310"/>
      <c r="F65" s="311" t="s">
        <v>361</v>
      </c>
      <c r="G65" s="249">
        <v>5</v>
      </c>
      <c r="H65" s="204"/>
      <c r="I65" s="230">
        <f t="shared" si="13"/>
        <v>0.14019999999999999</v>
      </c>
      <c r="J65" s="181">
        <f t="shared" si="14"/>
        <v>0</v>
      </c>
      <c r="K65" s="181">
        <f t="shared" si="15"/>
        <v>0</v>
      </c>
      <c r="M65" s="534"/>
      <c r="O65" s="1"/>
      <c r="P65" s="1"/>
      <c r="Q65" s="1"/>
      <c r="R65" s="1"/>
    </row>
    <row r="66" spans="1:19" s="7" customFormat="1" ht="16.5" thickBot="1">
      <c r="A66" s="238"/>
      <c r="B66" s="284" t="s">
        <v>180</v>
      </c>
      <c r="C66" s="229" t="s">
        <v>181</v>
      </c>
      <c r="D66" s="186"/>
      <c r="E66" s="185"/>
      <c r="F66" s="305"/>
      <c r="G66" s="231"/>
      <c r="H66" s="209"/>
      <c r="I66" s="183"/>
      <c r="J66" s="209"/>
      <c r="K66" s="209"/>
      <c r="M66" s="534"/>
      <c r="O66" s="1"/>
      <c r="P66" s="1"/>
      <c r="Q66" s="1"/>
      <c r="R66" s="1"/>
    </row>
    <row r="67" spans="1:19" s="7" customFormat="1" ht="32.25" thickBot="1">
      <c r="A67" s="238"/>
      <c r="B67" s="284" t="s">
        <v>182</v>
      </c>
      <c r="C67" s="257" t="s">
        <v>183</v>
      </c>
      <c r="D67" s="180"/>
      <c r="E67" s="286"/>
      <c r="F67" s="258" t="s">
        <v>95</v>
      </c>
      <c r="G67" s="287">
        <v>4</v>
      </c>
      <c r="H67" s="204"/>
      <c r="I67" s="228">
        <f t="shared" ref="I67:I68" si="16">$K$7</f>
        <v>0.14019999999999999</v>
      </c>
      <c r="J67" s="209">
        <f>ROUND(H67*(I67+1),2)</f>
        <v>0</v>
      </c>
      <c r="K67" s="209">
        <f>ROUND(G67*J67,2)</f>
        <v>0</v>
      </c>
      <c r="L67" s="1"/>
      <c r="M67" s="534"/>
      <c r="O67" s="1"/>
      <c r="P67" s="1"/>
      <c r="Q67" s="1"/>
      <c r="R67" s="1"/>
    </row>
    <row r="68" spans="1:19" s="7" customFormat="1" ht="32.25" thickBot="1">
      <c r="A68" s="238"/>
      <c r="B68" s="284" t="s">
        <v>184</v>
      </c>
      <c r="C68" s="257" t="s">
        <v>185</v>
      </c>
      <c r="D68" s="180"/>
      <c r="E68" s="286"/>
      <c r="F68" s="258" t="s">
        <v>95</v>
      </c>
      <c r="G68" s="287">
        <v>4</v>
      </c>
      <c r="H68" s="204"/>
      <c r="I68" s="228">
        <f t="shared" si="16"/>
        <v>0.14019999999999999</v>
      </c>
      <c r="J68" s="209">
        <f>ROUND(H68*(I68+1),2)</f>
        <v>0</v>
      </c>
      <c r="K68" s="209">
        <f>ROUND(G68*J68,2)</f>
        <v>0</v>
      </c>
      <c r="L68" s="1"/>
      <c r="M68" s="534"/>
      <c r="O68" s="1"/>
      <c r="P68" s="1"/>
      <c r="Q68" s="1"/>
      <c r="R68" s="1"/>
    </row>
    <row r="69" spans="1:19">
      <c r="B69" s="288"/>
      <c r="C69" s="274"/>
      <c r="D69" s="289"/>
      <c r="E69" s="80"/>
      <c r="F69" s="282"/>
      <c r="G69" s="283"/>
      <c r="H69" s="188"/>
      <c r="I69" s="228"/>
      <c r="J69" s="178"/>
      <c r="K69" s="187"/>
      <c r="M69" s="534"/>
    </row>
    <row r="70" spans="1:19">
      <c r="B70" s="288"/>
      <c r="C70" s="244" t="s">
        <v>23</v>
      </c>
      <c r="D70" s="281"/>
      <c r="E70" s="177"/>
      <c r="F70" s="290"/>
      <c r="G70" s="291"/>
      <c r="H70" s="176"/>
      <c r="I70" s="228"/>
      <c r="J70" s="188"/>
      <c r="K70" s="207">
        <f>SUM(K18:K69)</f>
        <v>0</v>
      </c>
      <c r="M70" s="534"/>
      <c r="S70" s="7"/>
    </row>
    <row r="71" spans="1:19">
      <c r="B71" s="288"/>
      <c r="C71" s="274"/>
      <c r="D71" s="292"/>
      <c r="E71" s="175"/>
      <c r="F71" s="282"/>
      <c r="G71" s="283"/>
      <c r="H71" s="188"/>
      <c r="I71" s="228"/>
      <c r="J71" s="188"/>
      <c r="K71" s="187"/>
      <c r="M71" s="534"/>
    </row>
    <row r="72" spans="1:19" s="1" customFormat="1" ht="31.5">
      <c r="A72" s="235"/>
      <c r="B72" s="251">
        <v>2</v>
      </c>
      <c r="C72" s="174" t="s">
        <v>186</v>
      </c>
      <c r="D72" s="173"/>
      <c r="E72" s="293"/>
      <c r="F72" s="225"/>
      <c r="G72" s="294"/>
      <c r="H72" s="172"/>
      <c r="I72" s="267"/>
      <c r="J72" s="171"/>
      <c r="K72" s="170"/>
      <c r="L72" s="535"/>
      <c r="M72" s="534"/>
      <c r="N72" s="535"/>
    </row>
    <row r="73" spans="1:19" s="1" customFormat="1" ht="16.5" thickBot="1">
      <c r="A73" s="235"/>
      <c r="B73" s="284" t="s">
        <v>25</v>
      </c>
      <c r="C73" s="229" t="s">
        <v>187</v>
      </c>
      <c r="D73" s="168"/>
      <c r="E73" s="293"/>
      <c r="F73" s="225"/>
      <c r="G73" s="313"/>
      <c r="H73" s="187"/>
      <c r="I73" s="267"/>
      <c r="J73" s="171"/>
      <c r="K73" s="167"/>
      <c r="L73" s="535"/>
      <c r="M73" s="534"/>
      <c r="N73" s="535"/>
    </row>
    <row r="74" spans="1:19" s="1" customFormat="1" ht="72.75" customHeight="1" thickBot="1">
      <c r="A74" s="235"/>
      <c r="B74" s="284" t="s">
        <v>188</v>
      </c>
      <c r="C74" s="257" t="s">
        <v>189</v>
      </c>
      <c r="D74" s="166"/>
      <c r="E74" s="131"/>
      <c r="F74" s="253" t="s">
        <v>83</v>
      </c>
      <c r="G74" s="287">
        <v>1</v>
      </c>
      <c r="H74" s="204"/>
      <c r="I74" s="228">
        <f t="shared" ref="I74" si="17">$K$7</f>
        <v>0.14019999999999999</v>
      </c>
      <c r="J74" s="209">
        <f t="shared" ref="J74" si="18">ROUND(H74*(I74+1),2)</f>
        <v>0</v>
      </c>
      <c r="K74" s="208">
        <f t="shared" ref="K74" si="19">ROUND(G74*J74,2)</f>
        <v>0</v>
      </c>
      <c r="L74" s="535"/>
      <c r="M74" s="534"/>
      <c r="N74" s="535"/>
    </row>
    <row r="75" spans="1:19" s="1" customFormat="1" ht="17.25" customHeight="1" thickBot="1">
      <c r="A75" s="235"/>
      <c r="B75" s="284" t="s">
        <v>35</v>
      </c>
      <c r="C75" s="229" t="s">
        <v>190</v>
      </c>
      <c r="D75" s="165"/>
      <c r="E75" s="80"/>
      <c r="F75" s="225"/>
      <c r="G75" s="313"/>
      <c r="H75" s="187"/>
      <c r="I75" s="267"/>
      <c r="J75" s="171"/>
      <c r="K75" s="167"/>
      <c r="L75" s="535"/>
      <c r="M75" s="534"/>
      <c r="N75" s="535"/>
    </row>
    <row r="76" spans="1:19" s="1" customFormat="1" ht="145.5" customHeight="1" thickBot="1">
      <c r="A76" s="235"/>
      <c r="B76" s="284" t="s">
        <v>191</v>
      </c>
      <c r="C76" s="257" t="s">
        <v>403</v>
      </c>
      <c r="D76" s="180"/>
      <c r="E76" s="286"/>
      <c r="F76" s="258" t="s">
        <v>31</v>
      </c>
      <c r="G76" s="287">
        <v>60</v>
      </c>
      <c r="H76" s="204"/>
      <c r="I76" s="228">
        <f>$K$7</f>
        <v>0.14019999999999999</v>
      </c>
      <c r="J76" s="209">
        <f>ROUND(H76*(I76+1),2)</f>
        <v>0</v>
      </c>
      <c r="K76" s="209">
        <f>ROUND(G76*J76,2)</f>
        <v>0</v>
      </c>
      <c r="L76" s="535"/>
      <c r="M76" s="534"/>
      <c r="N76" s="535"/>
    </row>
    <row r="77" spans="1:19" s="1" customFormat="1" ht="111" thickBot="1">
      <c r="A77" s="235"/>
      <c r="B77" s="284" t="s">
        <v>192</v>
      </c>
      <c r="C77" s="257" t="s">
        <v>395</v>
      </c>
      <c r="D77" s="180"/>
      <c r="E77" s="286"/>
      <c r="F77" s="258" t="s">
        <v>31</v>
      </c>
      <c r="G77" s="287">
        <v>75</v>
      </c>
      <c r="H77" s="204"/>
      <c r="I77" s="228">
        <f>$K$7</f>
        <v>0.14019999999999999</v>
      </c>
      <c r="J77" s="209">
        <f t="shared" ref="J77:J81" si="20">ROUND(H77*(I77+1),2)</f>
        <v>0</v>
      </c>
      <c r="K77" s="209">
        <f t="shared" ref="K77:K81" si="21">ROUND(G77*J77,2)</f>
        <v>0</v>
      </c>
      <c r="L77" s="535"/>
      <c r="M77" s="534"/>
      <c r="N77" s="535"/>
    </row>
    <row r="78" spans="1:19" s="1" customFormat="1" ht="111" thickBot="1">
      <c r="A78" s="235"/>
      <c r="B78" s="284" t="s">
        <v>193</v>
      </c>
      <c r="C78" s="257" t="s">
        <v>396</v>
      </c>
      <c r="D78" s="180"/>
      <c r="E78" s="286"/>
      <c r="F78" s="258" t="s">
        <v>31</v>
      </c>
      <c r="G78" s="287">
        <v>25</v>
      </c>
      <c r="H78" s="204"/>
      <c r="I78" s="228">
        <f>$K$7</f>
        <v>0.14019999999999999</v>
      </c>
      <c r="J78" s="209">
        <f t="shared" si="20"/>
        <v>0</v>
      </c>
      <c r="K78" s="209">
        <f t="shared" si="21"/>
        <v>0</v>
      </c>
      <c r="L78" s="535"/>
      <c r="M78" s="534"/>
      <c r="N78" s="535"/>
    </row>
    <row r="79" spans="1:19" s="1" customFormat="1" ht="63.75" thickBot="1">
      <c r="A79" s="235"/>
      <c r="B79" s="307" t="s">
        <v>194</v>
      </c>
      <c r="C79" s="308" t="s">
        <v>400</v>
      </c>
      <c r="D79" s="179"/>
      <c r="E79" s="310"/>
      <c r="F79" s="311" t="s">
        <v>31</v>
      </c>
      <c r="G79" s="249">
        <v>200</v>
      </c>
      <c r="H79" s="204"/>
      <c r="I79" s="230">
        <f t="shared" ref="I79:I84" si="22">$K$7</f>
        <v>0.14019999999999999</v>
      </c>
      <c r="J79" s="181">
        <f t="shared" si="20"/>
        <v>0</v>
      </c>
      <c r="K79" s="181">
        <f t="shared" si="21"/>
        <v>0</v>
      </c>
      <c r="L79" s="535"/>
      <c r="M79" s="534"/>
      <c r="N79" s="535"/>
    </row>
    <row r="80" spans="1:19" s="1" customFormat="1" ht="63.75" thickBot="1">
      <c r="A80" s="235"/>
      <c r="B80" s="284" t="s">
        <v>195</v>
      </c>
      <c r="C80" s="257" t="s">
        <v>402</v>
      </c>
      <c r="D80" s="180"/>
      <c r="E80" s="286"/>
      <c r="F80" s="258" t="s">
        <v>31</v>
      </c>
      <c r="G80" s="287">
        <v>200</v>
      </c>
      <c r="H80" s="204"/>
      <c r="I80" s="228">
        <f t="shared" si="22"/>
        <v>0.14019999999999999</v>
      </c>
      <c r="J80" s="209">
        <f t="shared" si="20"/>
        <v>0</v>
      </c>
      <c r="K80" s="209">
        <f t="shared" si="21"/>
        <v>0</v>
      </c>
      <c r="L80" s="535"/>
      <c r="M80" s="534"/>
      <c r="N80" s="535"/>
    </row>
    <row r="81" spans="1:14" s="1" customFormat="1" ht="63.75" thickBot="1">
      <c r="A81" s="235"/>
      <c r="B81" s="284" t="s">
        <v>196</v>
      </c>
      <c r="C81" s="257" t="s">
        <v>401</v>
      </c>
      <c r="D81" s="180"/>
      <c r="E81" s="286"/>
      <c r="F81" s="258" t="s">
        <v>31</v>
      </c>
      <c r="G81" s="287">
        <v>200</v>
      </c>
      <c r="H81" s="204"/>
      <c r="I81" s="228">
        <f t="shared" si="22"/>
        <v>0.14019999999999999</v>
      </c>
      <c r="J81" s="209">
        <f t="shared" si="20"/>
        <v>0</v>
      </c>
      <c r="K81" s="209">
        <f t="shared" si="21"/>
        <v>0</v>
      </c>
      <c r="L81" s="535"/>
      <c r="M81" s="534"/>
      <c r="N81" s="535"/>
    </row>
    <row r="82" spans="1:14" s="1" customFormat="1" ht="63.75" thickBot="1">
      <c r="A82" s="235"/>
      <c r="B82" s="284" t="s">
        <v>197</v>
      </c>
      <c r="C82" s="257" t="s">
        <v>397</v>
      </c>
      <c r="D82" s="180"/>
      <c r="E82" s="286"/>
      <c r="F82" s="258" t="s">
        <v>31</v>
      </c>
      <c r="G82" s="287">
        <v>200</v>
      </c>
      <c r="H82" s="204"/>
      <c r="I82" s="228">
        <f t="shared" si="22"/>
        <v>0.14019999999999999</v>
      </c>
      <c r="J82" s="209">
        <f>ROUND(H82*(I82+1),2)</f>
        <v>0</v>
      </c>
      <c r="K82" s="209">
        <f>ROUND(G82*J82,2)</f>
        <v>0</v>
      </c>
      <c r="L82" s="535"/>
      <c r="M82" s="534"/>
      <c r="N82" s="535"/>
    </row>
    <row r="83" spans="1:14" s="1" customFormat="1" ht="63.75" thickBot="1">
      <c r="A83" s="235"/>
      <c r="B83" s="284" t="s">
        <v>198</v>
      </c>
      <c r="C83" s="257" t="s">
        <v>398</v>
      </c>
      <c r="D83" s="180"/>
      <c r="E83" s="286"/>
      <c r="F83" s="258" t="s">
        <v>31</v>
      </c>
      <c r="G83" s="287">
        <v>200</v>
      </c>
      <c r="H83" s="204"/>
      <c r="I83" s="228">
        <f t="shared" si="22"/>
        <v>0.14019999999999999</v>
      </c>
      <c r="J83" s="209">
        <f>ROUND(H83*(I83+1),2)</f>
        <v>0</v>
      </c>
      <c r="K83" s="209">
        <f>ROUND(G83*J83,2)</f>
        <v>0</v>
      </c>
      <c r="L83" s="535"/>
      <c r="M83" s="534"/>
      <c r="N83" s="535"/>
    </row>
    <row r="84" spans="1:14" s="1" customFormat="1" ht="63.75" thickBot="1">
      <c r="A84" s="235"/>
      <c r="B84" s="284" t="s">
        <v>199</v>
      </c>
      <c r="C84" s="257" t="s">
        <v>399</v>
      </c>
      <c r="D84" s="180"/>
      <c r="E84" s="286"/>
      <c r="F84" s="258" t="s">
        <v>31</v>
      </c>
      <c r="G84" s="287">
        <v>200</v>
      </c>
      <c r="H84" s="204"/>
      <c r="I84" s="228">
        <f t="shared" si="22"/>
        <v>0.14019999999999999</v>
      </c>
      <c r="J84" s="209">
        <f>ROUND(H84*(I84+1),2)</f>
        <v>0</v>
      </c>
      <c r="K84" s="209">
        <f>ROUND(G84*J84,2)</f>
        <v>0</v>
      </c>
      <c r="L84" s="535"/>
      <c r="M84" s="534"/>
      <c r="N84" s="535"/>
    </row>
    <row r="85" spans="1:14" s="1" customFormat="1" ht="63.75" thickBot="1">
      <c r="A85" s="235"/>
      <c r="B85" s="284" t="s">
        <v>200</v>
      </c>
      <c r="C85" s="257" t="s">
        <v>404</v>
      </c>
      <c r="D85" s="180"/>
      <c r="E85" s="286"/>
      <c r="F85" s="258" t="s">
        <v>31</v>
      </c>
      <c r="G85" s="287">
        <v>200</v>
      </c>
      <c r="H85" s="204"/>
      <c r="I85" s="228">
        <f>$K$7</f>
        <v>0.14019999999999999</v>
      </c>
      <c r="J85" s="209">
        <f>ROUND(H85*(I85+1),2)</f>
        <v>0</v>
      </c>
      <c r="K85" s="209">
        <f>ROUND(G85*J85,2)</f>
        <v>0</v>
      </c>
      <c r="L85" s="535"/>
      <c r="M85" s="534"/>
      <c r="N85" s="535"/>
    </row>
    <row r="86" spans="1:14" s="1" customFormat="1" ht="16.5" thickBot="1">
      <c r="A86" s="235"/>
      <c r="B86" s="284" t="s">
        <v>37</v>
      </c>
      <c r="C86" s="229" t="s">
        <v>201</v>
      </c>
      <c r="D86" s="164"/>
      <c r="E86" s="131"/>
      <c r="F86" s="231"/>
      <c r="G86" s="255"/>
      <c r="H86" s="208"/>
      <c r="I86" s="267"/>
      <c r="J86" s="209"/>
      <c r="K86" s="209"/>
      <c r="L86" s="535"/>
      <c r="M86" s="534"/>
      <c r="N86" s="535"/>
    </row>
    <row r="87" spans="1:14" s="1" customFormat="1" ht="32.25" thickBot="1">
      <c r="A87" s="235"/>
      <c r="B87" s="284" t="s">
        <v>202</v>
      </c>
      <c r="C87" s="257" t="s">
        <v>405</v>
      </c>
      <c r="D87" s="180"/>
      <c r="E87" s="286"/>
      <c r="F87" s="258" t="s">
        <v>31</v>
      </c>
      <c r="G87" s="287">
        <v>30</v>
      </c>
      <c r="H87" s="204"/>
      <c r="I87" s="228">
        <f t="shared" ref="I87:I101" si="23">$K$7</f>
        <v>0.14019999999999999</v>
      </c>
      <c r="J87" s="209">
        <f>ROUND(H87*(I87+1),2)</f>
        <v>0</v>
      </c>
      <c r="K87" s="209">
        <f>ROUND(G87*J87,2)</f>
        <v>0</v>
      </c>
      <c r="L87" s="535"/>
      <c r="M87" s="534"/>
      <c r="N87" s="535"/>
    </row>
    <row r="88" spans="1:14" s="1" customFormat="1" ht="32.25" thickBot="1">
      <c r="A88" s="235"/>
      <c r="B88" s="284" t="s">
        <v>203</v>
      </c>
      <c r="C88" s="257" t="s">
        <v>204</v>
      </c>
      <c r="D88" s="180"/>
      <c r="E88" s="286"/>
      <c r="F88" s="258" t="s">
        <v>95</v>
      </c>
      <c r="G88" s="287">
        <v>20</v>
      </c>
      <c r="H88" s="204"/>
      <c r="I88" s="228">
        <f t="shared" si="23"/>
        <v>0.14019999999999999</v>
      </c>
      <c r="J88" s="209">
        <f t="shared" ref="J88:J101" si="24">ROUND(H88*(I88+1),2)</f>
        <v>0</v>
      </c>
      <c r="K88" s="209">
        <f t="shared" ref="K88:K101" si="25">ROUND(G88*J88,2)</f>
        <v>0</v>
      </c>
      <c r="L88" s="535"/>
      <c r="M88" s="534"/>
      <c r="N88" s="535"/>
    </row>
    <row r="89" spans="1:14" s="1" customFormat="1" ht="32.25" thickBot="1">
      <c r="A89" s="235"/>
      <c r="B89" s="284" t="s">
        <v>205</v>
      </c>
      <c r="C89" s="257" t="s">
        <v>406</v>
      </c>
      <c r="D89" s="180"/>
      <c r="E89" s="286"/>
      <c r="F89" s="258" t="s">
        <v>95</v>
      </c>
      <c r="G89" s="287">
        <v>10</v>
      </c>
      <c r="H89" s="204"/>
      <c r="I89" s="228">
        <f t="shared" si="23"/>
        <v>0.14019999999999999</v>
      </c>
      <c r="J89" s="209">
        <f t="shared" si="24"/>
        <v>0</v>
      </c>
      <c r="K89" s="209">
        <f t="shared" si="25"/>
        <v>0</v>
      </c>
      <c r="L89" s="535"/>
      <c r="M89" s="534"/>
      <c r="N89" s="535"/>
    </row>
    <row r="90" spans="1:14" s="1" customFormat="1" ht="32.25" thickBot="1">
      <c r="A90" s="235"/>
      <c r="B90" s="284" t="s">
        <v>206</v>
      </c>
      <c r="C90" s="257" t="s">
        <v>410</v>
      </c>
      <c r="D90" s="180" t="s">
        <v>446</v>
      </c>
      <c r="E90" s="286" t="s">
        <v>26</v>
      </c>
      <c r="F90" s="258" t="s">
        <v>95</v>
      </c>
      <c r="G90" s="259">
        <v>1</v>
      </c>
      <c r="H90" s="598">
        <f>ROUND('E-1.1_02'!$G$14,2)</f>
        <v>0</v>
      </c>
      <c r="I90" s="228">
        <f t="shared" si="23"/>
        <v>0.14019999999999999</v>
      </c>
      <c r="J90" s="209">
        <f t="shared" si="24"/>
        <v>0</v>
      </c>
      <c r="K90" s="209">
        <f t="shared" si="25"/>
        <v>0</v>
      </c>
      <c r="L90" s="535"/>
      <c r="M90" s="534"/>
      <c r="N90" s="535"/>
    </row>
    <row r="91" spans="1:14" s="1" customFormat="1" ht="48" thickBot="1">
      <c r="A91" s="235"/>
      <c r="B91" s="284" t="s">
        <v>207</v>
      </c>
      <c r="C91" s="257" t="s">
        <v>412</v>
      </c>
      <c r="D91" s="180" t="s">
        <v>447</v>
      </c>
      <c r="E91" s="286" t="s">
        <v>26</v>
      </c>
      <c r="F91" s="258" t="s">
        <v>95</v>
      </c>
      <c r="G91" s="259">
        <v>2</v>
      </c>
      <c r="H91" s="598">
        <f>ROUND('E-1.1_03'!$G$14,2)</f>
        <v>0</v>
      </c>
      <c r="I91" s="228">
        <f t="shared" si="23"/>
        <v>0.14019999999999999</v>
      </c>
      <c r="J91" s="209">
        <f t="shared" si="24"/>
        <v>0</v>
      </c>
      <c r="K91" s="209">
        <f t="shared" si="25"/>
        <v>0</v>
      </c>
      <c r="L91" s="535"/>
      <c r="M91" s="534"/>
      <c r="N91" s="535"/>
    </row>
    <row r="92" spans="1:14" s="1" customFormat="1" ht="48" thickBot="1">
      <c r="A92" s="235"/>
      <c r="B92" s="284" t="s">
        <v>208</v>
      </c>
      <c r="C92" s="257" t="s">
        <v>413</v>
      </c>
      <c r="D92" s="180" t="s">
        <v>448</v>
      </c>
      <c r="E92" s="286" t="s">
        <v>26</v>
      </c>
      <c r="F92" s="258" t="s">
        <v>95</v>
      </c>
      <c r="G92" s="259">
        <v>1</v>
      </c>
      <c r="H92" s="599">
        <f>ROUND('E-1.1_04'!$G$14,2)</f>
        <v>0</v>
      </c>
      <c r="I92" s="228">
        <f t="shared" si="23"/>
        <v>0.14019999999999999</v>
      </c>
      <c r="J92" s="209">
        <f t="shared" si="24"/>
        <v>0</v>
      </c>
      <c r="K92" s="209">
        <f t="shared" si="25"/>
        <v>0</v>
      </c>
      <c r="L92" s="535"/>
      <c r="M92" s="534"/>
      <c r="N92" s="535"/>
    </row>
    <row r="93" spans="1:14" s="1" customFormat="1" ht="65.25" customHeight="1" thickBot="1">
      <c r="A93" s="235"/>
      <c r="B93" s="284" t="s">
        <v>209</v>
      </c>
      <c r="C93" s="257" t="s">
        <v>210</v>
      </c>
      <c r="D93" s="180"/>
      <c r="E93" s="286"/>
      <c r="F93" s="258" t="s">
        <v>211</v>
      </c>
      <c r="G93" s="287">
        <v>8</v>
      </c>
      <c r="H93" s="204"/>
      <c r="I93" s="228">
        <f t="shared" si="23"/>
        <v>0.14019999999999999</v>
      </c>
      <c r="J93" s="209">
        <f t="shared" si="24"/>
        <v>0</v>
      </c>
      <c r="K93" s="209">
        <f t="shared" si="25"/>
        <v>0</v>
      </c>
      <c r="L93" s="535"/>
      <c r="M93" s="534"/>
      <c r="N93" s="535"/>
    </row>
    <row r="94" spans="1:14" s="1" customFormat="1" ht="32.25" thickBot="1">
      <c r="A94" s="235"/>
      <c r="B94" s="284" t="s">
        <v>212</v>
      </c>
      <c r="C94" s="257" t="s">
        <v>213</v>
      </c>
      <c r="D94" s="180"/>
      <c r="E94" s="286"/>
      <c r="F94" s="258" t="s">
        <v>95</v>
      </c>
      <c r="G94" s="287">
        <v>16</v>
      </c>
      <c r="H94" s="204"/>
      <c r="I94" s="228">
        <f t="shared" si="23"/>
        <v>0.14019999999999999</v>
      </c>
      <c r="J94" s="209">
        <f t="shared" si="24"/>
        <v>0</v>
      </c>
      <c r="K94" s="209">
        <f t="shared" si="25"/>
        <v>0</v>
      </c>
      <c r="L94" s="535"/>
      <c r="M94" s="534"/>
      <c r="N94" s="535"/>
    </row>
    <row r="95" spans="1:14" s="1" customFormat="1" ht="32.25" thickBot="1">
      <c r="A95" s="235"/>
      <c r="B95" s="284" t="s">
        <v>214</v>
      </c>
      <c r="C95" s="257" t="s">
        <v>407</v>
      </c>
      <c r="D95" s="180"/>
      <c r="E95" s="286"/>
      <c r="F95" s="258" t="s">
        <v>95</v>
      </c>
      <c r="G95" s="287">
        <v>4</v>
      </c>
      <c r="H95" s="204"/>
      <c r="I95" s="228">
        <f t="shared" si="23"/>
        <v>0.14019999999999999</v>
      </c>
      <c r="J95" s="209">
        <f t="shared" si="24"/>
        <v>0</v>
      </c>
      <c r="K95" s="209">
        <f t="shared" si="25"/>
        <v>0</v>
      </c>
      <c r="L95" s="535"/>
      <c r="M95" s="534"/>
      <c r="N95" s="535"/>
    </row>
    <row r="96" spans="1:14" s="1" customFormat="1" ht="32.25" thickBot="1">
      <c r="A96" s="235"/>
      <c r="B96" s="284" t="s">
        <v>215</v>
      </c>
      <c r="C96" s="257" t="s">
        <v>216</v>
      </c>
      <c r="D96" s="180"/>
      <c r="E96" s="286"/>
      <c r="F96" s="258" t="s">
        <v>31</v>
      </c>
      <c r="G96" s="287">
        <v>15</v>
      </c>
      <c r="H96" s="204"/>
      <c r="I96" s="228">
        <f t="shared" si="23"/>
        <v>0.14019999999999999</v>
      </c>
      <c r="J96" s="209">
        <f t="shared" si="24"/>
        <v>0</v>
      </c>
      <c r="K96" s="209">
        <f t="shared" si="25"/>
        <v>0</v>
      </c>
      <c r="L96" s="535"/>
      <c r="M96" s="534"/>
      <c r="N96" s="535"/>
    </row>
    <row r="97" spans="1:14" s="1" customFormat="1" ht="32.25" thickBot="1">
      <c r="A97" s="235"/>
      <c r="B97" s="284" t="s">
        <v>217</v>
      </c>
      <c r="C97" s="257" t="s">
        <v>218</v>
      </c>
      <c r="D97" s="180"/>
      <c r="E97" s="286"/>
      <c r="F97" s="258" t="s">
        <v>95</v>
      </c>
      <c r="G97" s="287">
        <v>10</v>
      </c>
      <c r="H97" s="204"/>
      <c r="I97" s="228">
        <f t="shared" si="23"/>
        <v>0.14019999999999999</v>
      </c>
      <c r="J97" s="209">
        <f t="shared" si="24"/>
        <v>0</v>
      </c>
      <c r="K97" s="209">
        <f t="shared" si="25"/>
        <v>0</v>
      </c>
      <c r="L97" s="535"/>
      <c r="M97" s="534"/>
      <c r="N97" s="535"/>
    </row>
    <row r="98" spans="1:14" s="1" customFormat="1" ht="32.25" thickBot="1">
      <c r="A98" s="235"/>
      <c r="B98" s="284" t="s">
        <v>219</v>
      </c>
      <c r="C98" s="257" t="s">
        <v>408</v>
      </c>
      <c r="D98" s="180"/>
      <c r="E98" s="286"/>
      <c r="F98" s="258" t="s">
        <v>95</v>
      </c>
      <c r="G98" s="287">
        <v>1</v>
      </c>
      <c r="H98" s="204"/>
      <c r="I98" s="228">
        <f t="shared" si="23"/>
        <v>0.14019999999999999</v>
      </c>
      <c r="J98" s="209">
        <f t="shared" si="24"/>
        <v>0</v>
      </c>
      <c r="K98" s="209">
        <f t="shared" si="25"/>
        <v>0</v>
      </c>
      <c r="L98" s="535"/>
      <c r="M98" s="534"/>
      <c r="N98" s="535"/>
    </row>
    <row r="99" spans="1:14" s="1" customFormat="1" ht="50.25" customHeight="1" thickBot="1">
      <c r="A99" s="235"/>
      <c r="B99" s="284" t="s">
        <v>220</v>
      </c>
      <c r="C99" s="257" t="s">
        <v>221</v>
      </c>
      <c r="D99" s="180"/>
      <c r="E99" s="286"/>
      <c r="F99" s="258" t="s">
        <v>31</v>
      </c>
      <c r="G99" s="287">
        <v>6</v>
      </c>
      <c r="H99" s="204"/>
      <c r="I99" s="228">
        <f t="shared" si="23"/>
        <v>0.14019999999999999</v>
      </c>
      <c r="J99" s="209">
        <f t="shared" si="24"/>
        <v>0</v>
      </c>
      <c r="K99" s="209">
        <f t="shared" si="25"/>
        <v>0</v>
      </c>
      <c r="L99" s="535"/>
      <c r="M99" s="534"/>
      <c r="N99" s="535"/>
    </row>
    <row r="100" spans="1:14" s="1" customFormat="1" ht="32.25" thickBot="1">
      <c r="A100" s="235"/>
      <c r="B100" s="284" t="s">
        <v>222</v>
      </c>
      <c r="C100" s="257" t="s">
        <v>223</v>
      </c>
      <c r="D100" s="180"/>
      <c r="E100" s="286"/>
      <c r="F100" s="258" t="s">
        <v>95</v>
      </c>
      <c r="G100" s="287">
        <v>4</v>
      </c>
      <c r="H100" s="204"/>
      <c r="I100" s="228">
        <f t="shared" si="23"/>
        <v>0.14019999999999999</v>
      </c>
      <c r="J100" s="209">
        <f t="shared" si="24"/>
        <v>0</v>
      </c>
      <c r="K100" s="209">
        <f t="shared" si="25"/>
        <v>0</v>
      </c>
      <c r="L100" s="535"/>
      <c r="M100" s="534"/>
      <c r="N100" s="535"/>
    </row>
    <row r="101" spans="1:14" s="1" customFormat="1" ht="32.25" thickBot="1">
      <c r="A101" s="235"/>
      <c r="B101" s="307" t="s">
        <v>224</v>
      </c>
      <c r="C101" s="308" t="s">
        <v>409</v>
      </c>
      <c r="D101" s="179"/>
      <c r="E101" s="310"/>
      <c r="F101" s="311" t="s">
        <v>95</v>
      </c>
      <c r="G101" s="249">
        <v>1</v>
      </c>
      <c r="H101" s="204"/>
      <c r="I101" s="230">
        <f t="shared" si="23"/>
        <v>0.14019999999999999</v>
      </c>
      <c r="J101" s="181">
        <f t="shared" si="24"/>
        <v>0</v>
      </c>
      <c r="K101" s="181">
        <f t="shared" si="25"/>
        <v>0</v>
      </c>
      <c r="L101" s="535"/>
      <c r="M101" s="534"/>
      <c r="N101" s="535"/>
    </row>
    <row r="102" spans="1:14" s="1" customFormat="1" ht="16.5" thickBot="1">
      <c r="A102" s="235"/>
      <c r="B102" s="284" t="s">
        <v>225</v>
      </c>
      <c r="C102" s="229" t="s">
        <v>226</v>
      </c>
      <c r="D102" s="164"/>
      <c r="E102" s="131"/>
      <c r="F102" s="231"/>
      <c r="G102" s="255"/>
      <c r="H102" s="267"/>
      <c r="I102" s="267"/>
      <c r="J102" s="209"/>
      <c r="K102" s="209"/>
      <c r="L102" s="535"/>
      <c r="M102" s="534"/>
      <c r="N102" s="535"/>
    </row>
    <row r="103" spans="1:14" s="1" customFormat="1" ht="32.25" thickBot="1">
      <c r="A103" s="235"/>
      <c r="B103" s="284" t="s">
        <v>227</v>
      </c>
      <c r="C103" s="257" t="s">
        <v>228</v>
      </c>
      <c r="D103" s="180"/>
      <c r="E103" s="286"/>
      <c r="F103" s="258" t="s">
        <v>31</v>
      </c>
      <c r="G103" s="287">
        <v>12</v>
      </c>
      <c r="H103" s="204"/>
      <c r="I103" s="228">
        <f>$K$7</f>
        <v>0.14019999999999999</v>
      </c>
      <c r="J103" s="209">
        <f>ROUND(H103*(I103+1),2)</f>
        <v>0</v>
      </c>
      <c r="K103" s="209">
        <f>ROUND(G103*J103,2)</f>
        <v>0</v>
      </c>
      <c r="L103" s="535"/>
      <c r="M103" s="534"/>
      <c r="N103" s="535"/>
    </row>
    <row r="104" spans="1:14" s="1" customFormat="1" ht="32.25" thickBot="1">
      <c r="A104" s="235"/>
      <c r="B104" s="284" t="s">
        <v>229</v>
      </c>
      <c r="C104" s="257" t="s">
        <v>230</v>
      </c>
      <c r="D104" s="180"/>
      <c r="E104" s="286"/>
      <c r="F104" s="258" t="s">
        <v>95</v>
      </c>
      <c r="G104" s="287">
        <v>8</v>
      </c>
      <c r="H104" s="204"/>
      <c r="I104" s="228">
        <f t="shared" ref="I104:I106" si="26">$K$7</f>
        <v>0.14019999999999999</v>
      </c>
      <c r="J104" s="209">
        <f t="shared" ref="J104:J105" si="27">ROUND(H104*(I104+1),2)</f>
        <v>0</v>
      </c>
      <c r="K104" s="209">
        <f t="shared" ref="K104:K105" si="28">ROUND(G104*J104,2)</f>
        <v>0</v>
      </c>
      <c r="L104" s="535"/>
      <c r="M104" s="534"/>
      <c r="N104" s="535"/>
    </row>
    <row r="105" spans="1:14" s="1" customFormat="1" ht="16.5" thickBot="1">
      <c r="A105" s="235"/>
      <c r="B105" s="284" t="s">
        <v>231</v>
      </c>
      <c r="C105" s="257" t="s">
        <v>232</v>
      </c>
      <c r="D105" s="180"/>
      <c r="E105" s="286"/>
      <c r="F105" s="258" t="s">
        <v>95</v>
      </c>
      <c r="G105" s="287">
        <v>8</v>
      </c>
      <c r="H105" s="204"/>
      <c r="I105" s="228">
        <f t="shared" si="26"/>
        <v>0.14019999999999999</v>
      </c>
      <c r="J105" s="209">
        <f t="shared" si="27"/>
        <v>0</v>
      </c>
      <c r="K105" s="209">
        <f t="shared" si="28"/>
        <v>0</v>
      </c>
      <c r="L105" s="535"/>
      <c r="M105" s="534"/>
      <c r="N105" s="535"/>
    </row>
    <row r="106" spans="1:14" s="1" customFormat="1" ht="32.25" thickBot="1">
      <c r="A106" s="235"/>
      <c r="B106" s="284" t="s">
        <v>233</v>
      </c>
      <c r="C106" s="257" t="s">
        <v>415</v>
      </c>
      <c r="D106" s="180"/>
      <c r="E106" s="286"/>
      <c r="F106" s="258" t="s">
        <v>95</v>
      </c>
      <c r="G106" s="287">
        <v>4</v>
      </c>
      <c r="H106" s="204"/>
      <c r="I106" s="228">
        <f t="shared" si="26"/>
        <v>0.14019999999999999</v>
      </c>
      <c r="J106" s="209">
        <f>ROUND(H106*(I106+1),2)</f>
        <v>0</v>
      </c>
      <c r="K106" s="209">
        <f>ROUND(G106*J106,2)</f>
        <v>0</v>
      </c>
      <c r="L106" s="535"/>
      <c r="M106" s="534"/>
      <c r="N106" s="535"/>
    </row>
    <row r="107" spans="1:14" s="1" customFormat="1" ht="16.5" thickBot="1">
      <c r="A107" s="235"/>
      <c r="B107" s="284" t="s">
        <v>234</v>
      </c>
      <c r="C107" s="229" t="s">
        <v>235</v>
      </c>
      <c r="D107" s="164"/>
      <c r="E107" s="131"/>
      <c r="F107" s="231"/>
      <c r="G107" s="254"/>
      <c r="H107" s="206"/>
      <c r="I107" s="267"/>
      <c r="J107" s="171"/>
      <c r="K107" s="167"/>
      <c r="L107" s="535"/>
      <c r="M107" s="534"/>
      <c r="N107" s="535"/>
    </row>
    <row r="108" spans="1:14" s="1" customFormat="1" ht="63.75" thickBot="1">
      <c r="A108" s="235"/>
      <c r="B108" s="284" t="s">
        <v>236</v>
      </c>
      <c r="C108" s="257" t="s">
        <v>237</v>
      </c>
      <c r="D108" s="180"/>
      <c r="E108" s="286"/>
      <c r="F108" s="258" t="s">
        <v>83</v>
      </c>
      <c r="G108" s="287">
        <v>4</v>
      </c>
      <c r="H108" s="204"/>
      <c r="I108" s="228">
        <f t="shared" ref="I108:I109" si="29">$K$7</f>
        <v>0.14019999999999999</v>
      </c>
      <c r="J108" s="209">
        <f>ROUND(H108*(I108+1),2)</f>
        <v>0</v>
      </c>
      <c r="K108" s="209">
        <f>ROUND(G108*J108,2)</f>
        <v>0</v>
      </c>
      <c r="L108" s="535"/>
      <c r="M108" s="534"/>
      <c r="N108" s="535"/>
    </row>
    <row r="109" spans="1:14" s="1" customFormat="1" ht="44.25" customHeight="1" thickBot="1">
      <c r="A109" s="235"/>
      <c r="B109" s="284" t="s">
        <v>238</v>
      </c>
      <c r="C109" s="257" t="s">
        <v>239</v>
      </c>
      <c r="D109" s="180"/>
      <c r="E109" s="286"/>
      <c r="F109" s="258" t="s">
        <v>83</v>
      </c>
      <c r="G109" s="287">
        <v>1</v>
      </c>
      <c r="H109" s="204"/>
      <c r="I109" s="228">
        <f t="shared" si="29"/>
        <v>0.14019999999999999</v>
      </c>
      <c r="J109" s="209">
        <f>ROUND(H109*(I109+1),2)</f>
        <v>0</v>
      </c>
      <c r="K109" s="209">
        <f>ROUND(G109*J109,2)</f>
        <v>0</v>
      </c>
      <c r="L109" s="535"/>
      <c r="M109" s="534"/>
      <c r="N109" s="535"/>
    </row>
    <row r="110" spans="1:14" s="1" customFormat="1">
      <c r="A110" s="235"/>
      <c r="B110" s="273"/>
      <c r="C110" s="274"/>
      <c r="D110" s="168"/>
      <c r="E110" s="163"/>
      <c r="F110" s="275"/>
      <c r="G110" s="162"/>
      <c r="H110" s="161"/>
      <c r="I110" s="160"/>
      <c r="J110" s="188"/>
      <c r="K110" s="159"/>
      <c r="L110" s="535"/>
      <c r="M110" s="534"/>
      <c r="N110" s="535"/>
    </row>
    <row r="111" spans="1:14" s="1" customFormat="1">
      <c r="A111" s="235"/>
      <c r="B111" s="273"/>
      <c r="C111" s="244" t="s">
        <v>27</v>
      </c>
      <c r="D111" s="158"/>
      <c r="E111" s="299"/>
      <c r="F111" s="157"/>
      <c r="G111" s="156"/>
      <c r="H111" s="155"/>
      <c r="I111" s="267"/>
      <c r="J111" s="154"/>
      <c r="K111" s="205">
        <f>SUM(K74:K110)</f>
        <v>0</v>
      </c>
      <c r="L111" s="535"/>
      <c r="M111" s="534"/>
      <c r="N111" s="535"/>
    </row>
    <row r="112" spans="1:14" s="1" customFormat="1">
      <c r="A112" s="235"/>
      <c r="B112" s="153"/>
      <c r="C112" s="316"/>
      <c r="D112" s="152"/>
      <c r="E112" s="316"/>
      <c r="F112" s="151"/>
      <c r="G112" s="151"/>
      <c r="H112" s="155"/>
      <c r="I112" s="267"/>
      <c r="J112" s="154"/>
      <c r="K112" s="167"/>
      <c r="L112" s="535"/>
      <c r="M112" s="535"/>
      <c r="N112" s="535"/>
    </row>
    <row r="113" spans="2:11">
      <c r="B113" s="295"/>
      <c r="C113" s="299"/>
      <c r="D113" s="296"/>
      <c r="E113" s="150"/>
      <c r="F113" s="297"/>
      <c r="G113" s="298"/>
      <c r="H113" s="312"/>
      <c r="I113" s="228"/>
      <c r="J113" s="188"/>
      <c r="K113" s="149"/>
    </row>
    <row r="114" spans="2:11">
      <c r="B114" s="288"/>
      <c r="C114" s="265" t="s">
        <v>8</v>
      </c>
      <c r="D114" s="301"/>
      <c r="E114" s="175"/>
      <c r="F114" s="302"/>
      <c r="G114" s="283"/>
      <c r="H114" s="283"/>
      <c r="I114" s="283"/>
      <c r="J114" s="172"/>
      <c r="K114" s="148">
        <f>SUM(K16:K113)/2</f>
        <v>0</v>
      </c>
    </row>
    <row r="115" spans="2:11">
      <c r="B115" s="278"/>
      <c r="C115" s="303"/>
      <c r="D115" s="304"/>
      <c r="E115" s="192"/>
      <c r="F115" s="269"/>
      <c r="G115" s="270"/>
      <c r="H115" s="271"/>
      <c r="I115" s="271"/>
      <c r="J115" s="271"/>
      <c r="K115" s="270"/>
    </row>
  </sheetData>
  <sheetProtection algorithmName="SHA-512" hashValue="B/bmtt0/8j17AAtan+at62WyDbNUgxucRU5XuZwgdOUshfp2drXC9ceKmuuQ9YunnYADcdAN2BtmVll7lKMjxQ==" saltValue="/0f1M5qisKFk64AWd6g1Tg=="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5" manualBreakCount="5">
    <brk id="15" max="16383" man="1"/>
    <brk id="36" max="16383" man="1"/>
    <brk id="65" max="16383" man="1"/>
    <brk id="79" max="16383" man="1"/>
    <brk id="101" max="16383" man="1"/>
  </rowBreaks>
  <legacy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Plan24">
    <tabColor rgb="FFFFFF00"/>
  </sheetPr>
  <dimension ref="A3:AMI26"/>
  <sheetViews>
    <sheetView showZeros="0" zoomScaleNormal="100" workbookViewId="0"/>
  </sheetViews>
  <sheetFormatPr defaultColWidth="9.140625" defaultRowHeight="15"/>
  <cols>
    <col min="1" max="1" width="36.85546875" style="51" customWidth="1"/>
    <col min="2" max="2" width="5" style="17" customWidth="1"/>
    <col min="3" max="3" width="31.28515625" style="17" customWidth="1"/>
    <col min="4" max="4" width="6.85546875" style="18" bestFit="1" customWidth="1"/>
    <col min="5" max="5" width="7.85546875" style="19" customWidth="1"/>
    <col min="6" max="6" width="15.7109375" style="18" customWidth="1"/>
    <col min="7" max="7" width="15.7109375" style="17" customWidth="1"/>
    <col min="8" max="8" width="10.5703125" style="375" customWidth="1"/>
    <col min="9" max="1023" width="9.140625" style="376"/>
    <col min="1024" max="16384" width="9.140625" style="318"/>
  </cols>
  <sheetData>
    <row r="3" spans="1:12" s="370" customFormat="1" ht="16.5" customHeight="1">
      <c r="A3" s="60"/>
      <c r="B3" s="679" t="s">
        <v>279</v>
      </c>
      <c r="C3" s="679"/>
      <c r="D3" s="679"/>
      <c r="E3" s="679"/>
      <c r="F3" s="679"/>
      <c r="G3" s="679"/>
    </row>
    <row r="4" spans="1:12" s="371" customFormat="1" ht="16.5" customHeight="1">
      <c r="A4" s="17"/>
      <c r="B4" s="55"/>
      <c r="C4" s="58" t="s">
        <v>26</v>
      </c>
      <c r="D4" s="57"/>
      <c r="E4" s="56"/>
      <c r="F4" s="58"/>
      <c r="G4" s="59"/>
    </row>
    <row r="5" spans="1:12" s="371" customFormat="1" ht="16.5" customHeight="1">
      <c r="A5" s="17"/>
      <c r="B5" s="55"/>
      <c r="C5" s="58" t="s">
        <v>444</v>
      </c>
      <c r="D5" s="57"/>
      <c r="E5" s="56"/>
      <c r="F5" s="58"/>
      <c r="G5" s="59"/>
    </row>
    <row r="6" spans="1:12" s="371" customFormat="1" ht="31.5" customHeight="1">
      <c r="A6" s="17"/>
      <c r="B6" s="60"/>
      <c r="C6" s="680" t="s">
        <v>424</v>
      </c>
      <c r="D6" s="680"/>
      <c r="E6" s="680"/>
      <c r="F6" s="680"/>
      <c r="G6" s="680"/>
    </row>
    <row r="7" spans="1:12" s="371" customFormat="1" ht="12.75" customHeight="1">
      <c r="A7" s="17"/>
      <c r="B7" s="61"/>
      <c r="C7" s="61"/>
      <c r="D7" s="62"/>
      <c r="E7" s="62"/>
      <c r="F7" s="61"/>
      <c r="G7" s="61"/>
    </row>
    <row r="8" spans="1:12" s="371" customFormat="1" ht="12.75" customHeight="1">
      <c r="A8" s="17"/>
      <c r="B8" s="63" t="s">
        <v>280</v>
      </c>
      <c r="C8" s="63" t="s">
        <v>95</v>
      </c>
      <c r="D8" s="62"/>
      <c r="E8" s="62"/>
      <c r="F8" s="61"/>
      <c r="G8" s="61"/>
    </row>
    <row r="9" spans="1:12" s="371" customFormat="1" ht="12.75" customHeight="1">
      <c r="A9" s="17"/>
      <c r="B9" s="36"/>
      <c r="C9" s="36"/>
      <c r="D9" s="37"/>
      <c r="E9" s="37"/>
      <c r="F9" s="36"/>
      <c r="G9" s="36"/>
      <c r="L9" s="372"/>
    </row>
    <row r="10" spans="1:12" s="371" customFormat="1" ht="25.5" customHeight="1" thickBot="1">
      <c r="A10" s="17"/>
      <c r="B10" s="81" t="s">
        <v>6</v>
      </c>
      <c r="C10" s="81" t="s">
        <v>7</v>
      </c>
      <c r="D10" s="81" t="s">
        <v>13</v>
      </c>
      <c r="E10" s="81" t="s">
        <v>14</v>
      </c>
      <c r="F10" s="233" t="s">
        <v>281</v>
      </c>
      <c r="G10" s="82" t="s">
        <v>282</v>
      </c>
    </row>
    <row r="11" spans="1:12" s="515" customFormat="1" ht="26.25" thickBot="1">
      <c r="A11" s="75"/>
      <c r="B11" s="113">
        <v>1</v>
      </c>
      <c r="C11" s="140" t="s">
        <v>427</v>
      </c>
      <c r="D11" s="141" t="str">
        <f>$E$20</f>
        <v>m</v>
      </c>
      <c r="E11" s="145">
        <f>$D$20</f>
        <v>0.36</v>
      </c>
      <c r="F11" s="520"/>
      <c r="G11" s="144">
        <f>ROUND(F11*E11,2)</f>
        <v>0</v>
      </c>
      <c r="H11" s="513"/>
      <c r="I11" s="514"/>
    </row>
    <row r="12" spans="1:12" s="515" customFormat="1" ht="13.5" thickBot="1">
      <c r="A12" s="75"/>
      <c r="B12" s="113">
        <f>B11+1</f>
        <v>2</v>
      </c>
      <c r="C12" s="140" t="s">
        <v>416</v>
      </c>
      <c r="D12" s="142" t="str">
        <f>$E$22</f>
        <v>kg</v>
      </c>
      <c r="E12" s="143">
        <f>$D$22</f>
        <v>5.78</v>
      </c>
      <c r="F12" s="520"/>
      <c r="G12" s="146">
        <f>ROUND(F12*E12,2)</f>
        <v>0</v>
      </c>
      <c r="H12" s="513"/>
    </row>
    <row r="13" spans="1:12" s="371" customFormat="1" ht="12.75" customHeight="1">
      <c r="A13" s="17"/>
      <c r="B13" s="38"/>
      <c r="C13" s="39"/>
      <c r="D13" s="40"/>
      <c r="E13" s="41"/>
      <c r="F13" s="42"/>
      <c r="G13" s="43"/>
      <c r="H13" s="374"/>
    </row>
    <row r="14" spans="1:12" s="371" customFormat="1" ht="12.75" customHeight="1">
      <c r="A14" s="17"/>
      <c r="B14" s="39"/>
      <c r="C14" s="39"/>
      <c r="D14" s="40"/>
      <c r="E14" s="40"/>
      <c r="F14" s="53" t="s">
        <v>294</v>
      </c>
      <c r="G14" s="54">
        <f>SUM(G11:G13)</f>
        <v>0</v>
      </c>
      <c r="H14" s="374"/>
    </row>
    <row r="15" spans="1:12" s="515" customFormat="1" ht="12.75">
      <c r="A15" s="75"/>
      <c r="B15" s="114"/>
      <c r="C15" s="682" t="s">
        <v>295</v>
      </c>
      <c r="D15" s="682"/>
      <c r="E15" s="115"/>
      <c r="F15" s="116"/>
      <c r="G15" s="117"/>
      <c r="H15" s="513"/>
    </row>
    <row r="16" spans="1:12" s="517" customFormat="1" ht="12.75">
      <c r="A16" s="67"/>
      <c r="B16" s="118"/>
      <c r="C16" s="119"/>
      <c r="D16" s="114"/>
      <c r="E16" s="114"/>
      <c r="F16" s="68"/>
      <c r="G16" s="69"/>
      <c r="H16" s="516"/>
    </row>
    <row r="17" spans="1:8" s="517" customFormat="1" ht="12.75">
      <c r="A17" s="67"/>
      <c r="B17" s="118"/>
      <c r="C17" s="120" t="s">
        <v>422</v>
      </c>
      <c r="D17" s="121"/>
      <c r="E17" s="114"/>
      <c r="F17" s="68"/>
      <c r="G17" s="69"/>
      <c r="H17" s="516"/>
    </row>
    <row r="18" spans="1:8" s="517" customFormat="1" ht="12.75">
      <c r="A18" s="67"/>
      <c r="B18" s="122"/>
      <c r="C18" s="123" t="s">
        <v>417</v>
      </c>
      <c r="D18" s="66">
        <v>0.3</v>
      </c>
      <c r="E18" s="121" t="s">
        <v>31</v>
      </c>
      <c r="F18" s="71"/>
      <c r="G18" s="69"/>
      <c r="H18" s="516"/>
    </row>
    <row r="19" spans="1:8" s="517" customFormat="1" ht="12.75">
      <c r="A19" s="67"/>
      <c r="B19" s="122"/>
      <c r="C19" s="123" t="s">
        <v>418</v>
      </c>
      <c r="D19" s="72">
        <v>0.2</v>
      </c>
      <c r="E19" s="121"/>
      <c r="F19" s="71"/>
      <c r="G19" s="69"/>
      <c r="H19" s="516"/>
    </row>
    <row r="20" spans="1:8" s="517" customFormat="1" ht="12.75">
      <c r="A20" s="67"/>
      <c r="B20" s="122"/>
      <c r="C20" s="124" t="s">
        <v>419</v>
      </c>
      <c r="D20" s="73">
        <f>ROUND(D18*(1+D19),2)</f>
        <v>0.36</v>
      </c>
      <c r="E20" s="125" t="s">
        <v>31</v>
      </c>
      <c r="F20" s="71"/>
      <c r="G20" s="69"/>
      <c r="H20" s="516"/>
    </row>
    <row r="21" spans="1:8" s="517" customFormat="1" ht="12.75">
      <c r="A21" s="67"/>
      <c r="B21" s="122"/>
      <c r="C21" s="123" t="s">
        <v>420</v>
      </c>
      <c r="D21" s="66">
        <v>16.059999999999999</v>
      </c>
      <c r="E21" s="121" t="s">
        <v>100</v>
      </c>
      <c r="F21" s="71"/>
      <c r="G21" s="69"/>
      <c r="H21" s="516"/>
    </row>
    <row r="22" spans="1:8" s="517" customFormat="1" ht="12.75">
      <c r="A22" s="67"/>
      <c r="B22" s="122"/>
      <c r="C22" s="124" t="s">
        <v>421</v>
      </c>
      <c r="D22" s="73">
        <f>ROUND((D21*D20),2)</f>
        <v>5.78</v>
      </c>
      <c r="E22" s="125" t="s">
        <v>100</v>
      </c>
      <c r="F22" s="71"/>
      <c r="G22" s="69"/>
      <c r="H22" s="516"/>
    </row>
    <row r="23" spans="1:8" s="515" customFormat="1" ht="12.75">
      <c r="A23" s="75"/>
      <c r="B23" s="123"/>
      <c r="C23" s="126"/>
      <c r="D23" s="66"/>
      <c r="E23" s="121"/>
      <c r="F23" s="69"/>
      <c r="G23" s="69"/>
      <c r="H23" s="513"/>
    </row>
    <row r="24" spans="1:8" s="515" customFormat="1" ht="12.75">
      <c r="A24" s="75"/>
      <c r="B24" s="123"/>
      <c r="C24" s="69"/>
      <c r="D24" s="66"/>
      <c r="E24" s="121"/>
      <c r="F24" s="69"/>
      <c r="G24" s="69"/>
      <c r="H24" s="513"/>
    </row>
    <row r="25" spans="1:8" s="517" customFormat="1" ht="12.75">
      <c r="A25" s="67"/>
      <c r="B25" s="122"/>
      <c r="C25" s="74" t="s">
        <v>423</v>
      </c>
      <c r="D25" s="121"/>
      <c r="E25" s="127"/>
      <c r="F25" s="71"/>
      <c r="G25" s="69"/>
      <c r="H25" s="516"/>
    </row>
    <row r="26" spans="1:8" s="519" customFormat="1" ht="12.75">
      <c r="A26" s="128"/>
      <c r="B26" s="67"/>
      <c r="C26" s="75"/>
      <c r="D26" s="76"/>
      <c r="E26" s="70"/>
      <c r="F26" s="76"/>
      <c r="G26" s="75"/>
      <c r="H26" s="518"/>
    </row>
  </sheetData>
  <sheetProtection algorithmName="SHA-512" hashValue="iUXxp5CUy8F2CnINMuegCiGft+SCsl5QVOrUBpED7Kjl/c3QsyqLPEpmHOtoIzDg4cgFgMPlaGI7Ueac/q3EQg==" saltValue="2NlZstTqGGr5PCrnDVgW5Q==" spinCount="100000" sheet="1" objects="1" scenarios="1" formatColumns="0" formatRows="0"/>
  <mergeCells count="3">
    <mergeCell ref="B3:G3"/>
    <mergeCell ref="C6:G6"/>
    <mergeCell ref="C15:D15"/>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Plan26">
    <tabColor rgb="FFFFFF00"/>
  </sheetPr>
  <dimension ref="A3:AMI29"/>
  <sheetViews>
    <sheetView showZeros="0" zoomScaleNormal="100" workbookViewId="0"/>
  </sheetViews>
  <sheetFormatPr defaultColWidth="9.140625" defaultRowHeight="15"/>
  <cols>
    <col min="1" max="1" width="36.85546875" style="418" customWidth="1"/>
    <col min="2" max="2" width="5" style="378" customWidth="1"/>
    <col min="3" max="3" width="27.85546875" style="378" customWidth="1"/>
    <col min="4" max="4" width="5.7109375" style="416" customWidth="1"/>
    <col min="5" max="5" width="7.85546875" style="417" customWidth="1"/>
    <col min="6" max="6" width="15.7109375" style="416" customWidth="1"/>
    <col min="7" max="7" width="15.7109375" style="378" customWidth="1"/>
    <col min="8" max="8" width="10.5703125" style="375" customWidth="1"/>
    <col min="9" max="1023" width="9.140625" style="376"/>
    <col min="1024" max="16384" width="9.140625" style="318"/>
  </cols>
  <sheetData>
    <row r="3" spans="1:12" s="370" customFormat="1" ht="16.5" customHeight="1">
      <c r="A3" s="377"/>
      <c r="B3" s="676" t="s">
        <v>279</v>
      </c>
      <c r="C3" s="676"/>
      <c r="D3" s="676"/>
      <c r="E3" s="676"/>
      <c r="F3" s="676"/>
      <c r="G3" s="676"/>
    </row>
    <row r="4" spans="1:12" s="371" customFormat="1" ht="16.5" customHeight="1">
      <c r="A4" s="378"/>
      <c r="B4" s="379"/>
      <c r="C4" s="380" t="s">
        <v>26</v>
      </c>
      <c r="D4" s="381"/>
      <c r="E4" s="382"/>
      <c r="F4" s="380"/>
      <c r="G4" s="383"/>
    </row>
    <row r="5" spans="1:12" s="371" customFormat="1" ht="16.5" customHeight="1">
      <c r="A5" s="378"/>
      <c r="B5" s="379"/>
      <c r="C5" s="380" t="s">
        <v>446</v>
      </c>
      <c r="D5" s="381"/>
      <c r="E5" s="382"/>
      <c r="F5" s="380"/>
      <c r="G5" s="383"/>
    </row>
    <row r="6" spans="1:12" s="371" customFormat="1" ht="31.5" customHeight="1">
      <c r="A6" s="378"/>
      <c r="B6" s="377"/>
      <c r="C6" s="677" t="s">
        <v>410</v>
      </c>
      <c r="D6" s="677"/>
      <c r="E6" s="677"/>
      <c r="F6" s="677"/>
      <c r="G6" s="677"/>
    </row>
    <row r="7" spans="1:12" s="371" customFormat="1" ht="12.75" customHeight="1">
      <c r="A7" s="378"/>
      <c r="B7" s="384"/>
      <c r="C7" s="384"/>
      <c r="D7" s="385"/>
      <c r="E7" s="385"/>
      <c r="F7" s="384"/>
      <c r="G7" s="384"/>
    </row>
    <row r="8" spans="1:12" s="371" customFormat="1" ht="12.75" customHeight="1">
      <c r="A8" s="378"/>
      <c r="B8" s="386" t="s">
        <v>280</v>
      </c>
      <c r="C8" s="386" t="s">
        <v>95</v>
      </c>
      <c r="D8" s="385"/>
      <c r="E8" s="385"/>
      <c r="F8" s="384"/>
      <c r="G8" s="384"/>
    </row>
    <row r="9" spans="1:12" s="371" customFormat="1" ht="12.75" customHeight="1">
      <c r="A9" s="378"/>
      <c r="B9" s="387"/>
      <c r="C9" s="387"/>
      <c r="D9" s="388"/>
      <c r="E9" s="388"/>
      <c r="F9" s="387"/>
      <c r="G9" s="387"/>
      <c r="L9" s="372"/>
    </row>
    <row r="10" spans="1:12" s="371" customFormat="1" ht="25.5" customHeight="1" thickBot="1">
      <c r="A10" s="378"/>
      <c r="B10" s="389" t="s">
        <v>6</v>
      </c>
      <c r="C10" s="389" t="s">
        <v>7</v>
      </c>
      <c r="D10" s="389" t="s">
        <v>13</v>
      </c>
      <c r="E10" s="389" t="s">
        <v>14</v>
      </c>
      <c r="F10" s="390" t="s">
        <v>281</v>
      </c>
      <c r="G10" s="391" t="s">
        <v>282</v>
      </c>
    </row>
    <row r="11" spans="1:12" s="370" customFormat="1" ht="39" thickBot="1">
      <c r="A11" s="377"/>
      <c r="B11" s="392">
        <v>1</v>
      </c>
      <c r="C11" s="393" t="s">
        <v>411</v>
      </c>
      <c r="D11" s="394" t="s">
        <v>278</v>
      </c>
      <c r="E11" s="395">
        <v>1</v>
      </c>
      <c r="F11" s="521"/>
      <c r="G11" s="396">
        <f>ROUND(E11*F11,2)</f>
        <v>0</v>
      </c>
    </row>
    <row r="12" spans="1:12" s="370" customFormat="1" ht="51.75" thickBot="1">
      <c r="A12" s="377"/>
      <c r="B12" s="392">
        <f>B11+1</f>
        <v>2</v>
      </c>
      <c r="C12" s="393" t="s">
        <v>449</v>
      </c>
      <c r="D12" s="394" t="s">
        <v>278</v>
      </c>
      <c r="E12" s="395">
        <v>1</v>
      </c>
      <c r="F12" s="419"/>
      <c r="G12" s="396">
        <f>ROUND(E12*F12,2)</f>
        <v>0</v>
      </c>
      <c r="L12" s="373"/>
    </row>
    <row r="13" spans="1:12" s="371" customFormat="1" ht="12.75" customHeight="1">
      <c r="A13" s="378"/>
      <c r="B13" s="400"/>
      <c r="C13" s="401"/>
      <c r="D13" s="402"/>
      <c r="E13" s="403"/>
      <c r="F13" s="404"/>
      <c r="G13" s="405"/>
      <c r="H13" s="374"/>
    </row>
    <row r="14" spans="1:12" s="371" customFormat="1" ht="12.75" customHeight="1">
      <c r="A14" s="378"/>
      <c r="B14" s="401"/>
      <c r="C14" s="401"/>
      <c r="D14" s="402"/>
      <c r="E14" s="402"/>
      <c r="F14" s="406" t="s">
        <v>294</v>
      </c>
      <c r="G14" s="407">
        <f>SUM(G11:G13)</f>
        <v>0</v>
      </c>
      <c r="H14" s="374"/>
    </row>
    <row r="15" spans="1:12" s="371" customFormat="1" ht="12.75" customHeight="1">
      <c r="A15" s="378"/>
      <c r="B15" s="378"/>
      <c r="C15" s="411"/>
      <c r="D15" s="411"/>
      <c r="E15" s="413"/>
      <c r="F15" s="414"/>
      <c r="G15" s="415"/>
      <c r="H15" s="374"/>
    </row>
    <row r="16" spans="1:12" s="371" customFormat="1" ht="12.75" customHeight="1">
      <c r="A16" s="378"/>
      <c r="B16" s="678"/>
      <c r="C16" s="678"/>
      <c r="D16" s="522"/>
      <c r="E16" s="388"/>
      <c r="F16" s="408"/>
      <c r="G16" s="409"/>
      <c r="H16" s="374"/>
    </row>
    <row r="17" spans="1:8" s="371" customFormat="1" ht="12.75" customHeight="1">
      <c r="A17" s="378"/>
      <c r="B17" s="410"/>
      <c r="C17" s="410"/>
      <c r="D17" s="410"/>
      <c r="E17" s="388"/>
      <c r="F17" s="408"/>
      <c r="G17" s="409"/>
      <c r="H17" s="374"/>
    </row>
    <row r="18" spans="1:8" s="371" customFormat="1" ht="12.75" customHeight="1">
      <c r="A18" s="378"/>
      <c r="B18" s="411"/>
      <c r="C18" s="411"/>
      <c r="D18" s="412"/>
      <c r="E18" s="388"/>
      <c r="F18" s="408"/>
      <c r="G18" s="409"/>
      <c r="H18" s="374"/>
    </row>
    <row r="19" spans="1:8" s="371" customFormat="1" ht="12.75" customHeight="1">
      <c r="A19" s="378"/>
      <c r="B19" s="411"/>
      <c r="C19" s="411"/>
      <c r="D19" s="412"/>
      <c r="E19" s="388"/>
      <c r="F19" s="408"/>
      <c r="G19" s="409"/>
      <c r="H19" s="374"/>
    </row>
    <row r="20" spans="1:8" s="371" customFormat="1" ht="12.75" customHeight="1">
      <c r="A20" s="378"/>
      <c r="B20" s="411"/>
      <c r="C20" s="411"/>
      <c r="D20" s="412"/>
      <c r="E20" s="413"/>
      <c r="F20" s="414"/>
      <c r="G20" s="415"/>
      <c r="H20" s="374"/>
    </row>
    <row r="21" spans="1:8" s="376" customFormat="1" ht="12.75" customHeight="1">
      <c r="A21" s="418"/>
      <c r="B21" s="411"/>
      <c r="C21" s="411"/>
      <c r="D21" s="412"/>
      <c r="E21" s="417"/>
      <c r="F21" s="416"/>
      <c r="G21" s="378"/>
      <c r="H21" s="375"/>
    </row>
    <row r="22" spans="1:8" s="376" customFormat="1" ht="12.75" customHeight="1">
      <c r="A22" s="418"/>
      <c r="B22" s="378"/>
      <c r="C22" s="378"/>
      <c r="D22" s="412"/>
      <c r="E22" s="417"/>
      <c r="F22" s="416"/>
      <c r="G22" s="378"/>
      <c r="H22" s="375"/>
    </row>
    <row r="26" spans="1:8">
      <c r="F26" s="169"/>
    </row>
    <row r="27" spans="1:8">
      <c r="F27" s="169"/>
    </row>
    <row r="28" spans="1:8">
      <c r="F28" s="169"/>
    </row>
    <row r="29" spans="1:8">
      <c r="F29" s="169"/>
    </row>
  </sheetData>
  <sheetProtection algorithmName="SHA-512" hashValue="2H1sSq9SKtQUGEiTdmi5E8Ymq6YxiK41VenXNRz54cJpxYqQBS6bZTcD999VZzFV8F5sudvqCC6SPKAlqfuQHA==" saltValue="/Y4GRngiNI6nAOEmM6J6XQ==" spinCount="100000" sheet="1" objects="1" scenarios="1" formatColumns="0" formatRows="0"/>
  <mergeCells count="3">
    <mergeCell ref="B3:G3"/>
    <mergeCell ref="C6:G6"/>
    <mergeCell ref="B16:C1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Plan27">
    <tabColor rgb="FFFFFF00"/>
  </sheetPr>
  <dimension ref="A3:AMI29"/>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5.7109375" style="18" customWidth="1"/>
    <col min="5" max="5" width="7.85546875" style="19" customWidth="1"/>
    <col min="6" max="6" width="15.7109375" style="18" customWidth="1"/>
    <col min="7" max="7" width="15.7109375" style="17" customWidth="1"/>
    <col min="8" max="8" width="10.5703125" style="375" customWidth="1"/>
    <col min="9" max="1023" width="9.140625" style="376"/>
    <col min="1024" max="16384" width="9.140625" style="318"/>
  </cols>
  <sheetData>
    <row r="3" spans="1:12" s="370" customFormat="1" ht="16.5" customHeight="1">
      <c r="A3" s="60"/>
      <c r="B3" s="679" t="s">
        <v>279</v>
      </c>
      <c r="C3" s="679"/>
      <c r="D3" s="679"/>
      <c r="E3" s="679"/>
      <c r="F3" s="679"/>
      <c r="G3" s="679"/>
    </row>
    <row r="4" spans="1:12" s="371" customFormat="1" ht="16.5" customHeight="1">
      <c r="A4" s="17"/>
      <c r="B4" s="55"/>
      <c r="C4" s="58" t="s">
        <v>26</v>
      </c>
      <c r="D4" s="57"/>
      <c r="E4" s="56"/>
      <c r="F4" s="58"/>
      <c r="G4" s="59"/>
    </row>
    <row r="5" spans="1:12" s="371" customFormat="1" ht="16.5" customHeight="1">
      <c r="A5" s="17"/>
      <c r="B5" s="55"/>
      <c r="C5" s="58" t="s">
        <v>447</v>
      </c>
      <c r="D5" s="57"/>
      <c r="E5" s="56"/>
      <c r="F5" s="58"/>
      <c r="G5" s="59"/>
    </row>
    <row r="6" spans="1:12" s="371" customFormat="1" ht="31.5" customHeight="1">
      <c r="A6" s="17"/>
      <c r="B6" s="60"/>
      <c r="C6" s="680" t="s">
        <v>412</v>
      </c>
      <c r="D6" s="680"/>
      <c r="E6" s="680"/>
      <c r="F6" s="680"/>
      <c r="G6" s="680"/>
    </row>
    <row r="7" spans="1:12" s="371" customFormat="1" ht="12.75" customHeight="1">
      <c r="A7" s="17"/>
      <c r="B7" s="61"/>
      <c r="C7" s="61"/>
      <c r="D7" s="62"/>
      <c r="E7" s="62"/>
      <c r="F7" s="61"/>
      <c r="G7" s="61"/>
    </row>
    <row r="8" spans="1:12" s="371" customFormat="1" ht="12.75" customHeight="1">
      <c r="A8" s="17"/>
      <c r="B8" s="63" t="s">
        <v>280</v>
      </c>
      <c r="C8" s="63" t="s">
        <v>95</v>
      </c>
      <c r="D8" s="62"/>
      <c r="E8" s="62"/>
      <c r="F8" s="61"/>
      <c r="G8" s="61"/>
    </row>
    <row r="9" spans="1:12" s="371" customFormat="1" ht="12.75" customHeight="1">
      <c r="A9" s="17"/>
      <c r="B9" s="36"/>
      <c r="C9" s="36"/>
      <c r="D9" s="37"/>
      <c r="E9" s="37"/>
      <c r="F9" s="36"/>
      <c r="G9" s="36"/>
      <c r="L9" s="372"/>
    </row>
    <row r="10" spans="1:12" s="371" customFormat="1" ht="25.5" customHeight="1" thickBot="1">
      <c r="A10" s="17"/>
      <c r="B10" s="81" t="s">
        <v>6</v>
      </c>
      <c r="C10" s="81" t="s">
        <v>7</v>
      </c>
      <c r="D10" s="81" t="s">
        <v>13</v>
      </c>
      <c r="E10" s="81" t="s">
        <v>14</v>
      </c>
      <c r="F10" s="233" t="s">
        <v>281</v>
      </c>
      <c r="G10" s="82" t="s">
        <v>282</v>
      </c>
    </row>
    <row r="11" spans="1:12" s="370" customFormat="1" ht="39" thickBot="1">
      <c r="A11" s="60"/>
      <c r="B11" s="64">
        <v>1</v>
      </c>
      <c r="C11" s="135" t="s">
        <v>411</v>
      </c>
      <c r="D11" s="136" t="s">
        <v>278</v>
      </c>
      <c r="E11" s="202">
        <v>2</v>
      </c>
      <c r="F11" s="419"/>
      <c r="G11" s="201">
        <f>ROUND(E11*F11,2)</f>
        <v>0</v>
      </c>
    </row>
    <row r="12" spans="1:12" s="370" customFormat="1" ht="51.75" thickBot="1">
      <c r="A12" s="60"/>
      <c r="B12" s="64">
        <f>B11+1</f>
        <v>2</v>
      </c>
      <c r="C12" s="135" t="s">
        <v>449</v>
      </c>
      <c r="D12" s="136" t="s">
        <v>278</v>
      </c>
      <c r="E12" s="137">
        <v>2</v>
      </c>
      <c r="F12" s="419"/>
      <c r="G12" s="203">
        <f>ROUND(E12*F12,2)</f>
        <v>0</v>
      </c>
      <c r="L12" s="373"/>
    </row>
    <row r="13" spans="1:12" s="371" customFormat="1" ht="12.75" customHeight="1">
      <c r="A13" s="17"/>
      <c r="B13" s="38"/>
      <c r="C13" s="39"/>
      <c r="D13" s="40"/>
      <c r="E13" s="41"/>
      <c r="F13" s="42"/>
      <c r="G13" s="43"/>
      <c r="H13" s="374"/>
    </row>
    <row r="14" spans="1:12" s="371" customFormat="1" ht="12.75" customHeight="1">
      <c r="A14" s="17"/>
      <c r="B14" s="39"/>
      <c r="C14" s="39"/>
      <c r="D14" s="40"/>
      <c r="E14" s="40"/>
      <c r="F14" s="53" t="s">
        <v>294</v>
      </c>
      <c r="G14" s="54">
        <f>SUM(G11:G13)</f>
        <v>0</v>
      </c>
      <c r="H14" s="374"/>
    </row>
    <row r="15" spans="1:12" s="371" customFormat="1" ht="12.75" customHeight="1">
      <c r="A15" s="17"/>
      <c r="B15" s="17"/>
      <c r="C15" s="44"/>
      <c r="D15" s="44"/>
      <c r="E15" s="45"/>
      <c r="F15" s="46"/>
      <c r="G15" s="47"/>
      <c r="H15" s="374"/>
    </row>
    <row r="16" spans="1:12" s="371" customFormat="1" ht="12.75" customHeight="1">
      <c r="A16" s="17"/>
      <c r="B16" s="681"/>
      <c r="C16" s="681"/>
      <c r="D16" s="110"/>
      <c r="E16" s="37"/>
      <c r="F16" s="48"/>
      <c r="G16" s="49"/>
      <c r="H16" s="374"/>
    </row>
    <row r="17" spans="1:8" s="371" customFormat="1" ht="12.75" customHeight="1">
      <c r="A17" s="17"/>
      <c r="B17" s="50"/>
      <c r="C17" s="50"/>
      <c r="D17" s="50"/>
      <c r="E17" s="37"/>
      <c r="F17" s="48"/>
      <c r="G17" s="49"/>
      <c r="H17" s="374"/>
    </row>
    <row r="18" spans="1:8" s="371" customFormat="1" ht="12.75" customHeight="1">
      <c r="A18" s="17"/>
      <c r="B18" s="44"/>
      <c r="C18" s="44"/>
      <c r="D18" s="16"/>
      <c r="E18" s="37"/>
      <c r="F18" s="48"/>
      <c r="G18" s="49"/>
      <c r="H18" s="374"/>
    </row>
    <row r="19" spans="1:8" s="371" customFormat="1" ht="12.75" customHeight="1">
      <c r="A19" s="17"/>
      <c r="B19" s="44"/>
      <c r="C19" s="44"/>
      <c r="D19" s="16"/>
      <c r="E19" s="37"/>
      <c r="F19" s="48"/>
      <c r="G19" s="49"/>
      <c r="H19" s="374"/>
    </row>
    <row r="20" spans="1:8" s="371" customFormat="1" ht="12.75" customHeight="1">
      <c r="A20" s="17"/>
      <c r="B20" s="44"/>
      <c r="C20" s="44"/>
      <c r="D20" s="16"/>
      <c r="E20" s="45"/>
      <c r="F20" s="46"/>
      <c r="G20" s="47"/>
      <c r="H20" s="374"/>
    </row>
    <row r="21" spans="1:8" s="376" customFormat="1" ht="12.75" customHeight="1">
      <c r="A21" s="51"/>
      <c r="B21" s="44"/>
      <c r="C21" s="44"/>
      <c r="D21" s="16"/>
      <c r="E21" s="19"/>
      <c r="F21" s="18"/>
      <c r="G21" s="17"/>
      <c r="H21" s="375"/>
    </row>
    <row r="22" spans="1:8" s="376" customFormat="1" ht="12.75" customHeight="1">
      <c r="A22" s="51"/>
      <c r="B22" s="17"/>
      <c r="C22" s="17"/>
      <c r="D22" s="16"/>
      <c r="E22" s="19"/>
      <c r="F22" s="18"/>
      <c r="G22" s="17"/>
      <c r="H22" s="375"/>
    </row>
    <row r="26" spans="1:8">
      <c r="F26" s="13"/>
    </row>
    <row r="27" spans="1:8">
      <c r="F27" s="13"/>
    </row>
    <row r="28" spans="1:8">
      <c r="F28" s="13"/>
    </row>
    <row r="29" spans="1:8">
      <c r="F29" s="13"/>
    </row>
  </sheetData>
  <sheetProtection algorithmName="SHA-512" hashValue="kVrRkGxJSPeGqrmttNp884dSxxERKqgcdRX32uI+AIIl5iy0lGoSsTOUi3y5n0Kx040Pe0i+mK710bCVuEthag==" saltValue="jXdU+19dqY8c79MRbC5hoQ==" spinCount="100000" sheet="1" objects="1" scenarios="1" formatColumns="0" formatRows="0"/>
  <mergeCells count="3">
    <mergeCell ref="B3:G3"/>
    <mergeCell ref="C6:G6"/>
    <mergeCell ref="B16:C1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Plan28">
    <tabColor rgb="FFFFFF00"/>
  </sheetPr>
  <dimension ref="A3:AMI29"/>
  <sheetViews>
    <sheetView showZeros="0" zoomScaleNormal="100" workbookViewId="0"/>
  </sheetViews>
  <sheetFormatPr defaultColWidth="9.140625" defaultRowHeight="15"/>
  <cols>
    <col min="1" max="1" width="36.85546875" style="51" customWidth="1"/>
    <col min="2" max="2" width="5" style="17" customWidth="1"/>
    <col min="3" max="3" width="30.5703125" style="17" customWidth="1"/>
    <col min="4" max="4" width="5.7109375" style="18" customWidth="1"/>
    <col min="5" max="5" width="7.85546875" style="19" customWidth="1"/>
    <col min="6" max="6" width="15.7109375" style="18" customWidth="1"/>
    <col min="7" max="7" width="15.7109375" style="17" customWidth="1"/>
    <col min="8" max="8" width="10.5703125" style="375" customWidth="1"/>
    <col min="9" max="1023" width="9.140625" style="376"/>
    <col min="1024" max="16384" width="9.140625" style="318"/>
  </cols>
  <sheetData>
    <row r="3" spans="1:12" s="370" customFormat="1" ht="16.5" customHeight="1">
      <c r="A3" s="60"/>
      <c r="B3" s="679" t="s">
        <v>279</v>
      </c>
      <c r="C3" s="679"/>
      <c r="D3" s="679"/>
      <c r="E3" s="679"/>
      <c r="F3" s="679"/>
      <c r="G3" s="679"/>
    </row>
    <row r="4" spans="1:12" s="371" customFormat="1" ht="16.5" customHeight="1">
      <c r="A4" s="17"/>
      <c r="B4" s="55"/>
      <c r="C4" s="58" t="s">
        <v>26</v>
      </c>
      <c r="D4" s="57"/>
      <c r="E4" s="56"/>
      <c r="F4" s="58"/>
      <c r="G4" s="59"/>
    </row>
    <row r="5" spans="1:12" s="371" customFormat="1" ht="16.5" customHeight="1">
      <c r="A5" s="17"/>
      <c r="B5" s="55"/>
      <c r="C5" s="58" t="s">
        <v>448</v>
      </c>
      <c r="D5" s="57"/>
      <c r="E5" s="56"/>
      <c r="F5" s="58"/>
      <c r="G5" s="59"/>
    </row>
    <row r="6" spans="1:12" s="371" customFormat="1" ht="31.5" customHeight="1">
      <c r="A6" s="17"/>
      <c r="B6" s="60"/>
      <c r="C6" s="680" t="s">
        <v>413</v>
      </c>
      <c r="D6" s="680"/>
      <c r="E6" s="680"/>
      <c r="F6" s="680"/>
      <c r="G6" s="680"/>
    </row>
    <row r="7" spans="1:12" s="371" customFormat="1" ht="12.75" customHeight="1">
      <c r="A7" s="17"/>
      <c r="B7" s="61"/>
      <c r="C7" s="61"/>
      <c r="D7" s="62"/>
      <c r="E7" s="62"/>
      <c r="F7" s="61"/>
      <c r="G7" s="61"/>
    </row>
    <row r="8" spans="1:12" s="371" customFormat="1" ht="12.75" customHeight="1">
      <c r="A8" s="17"/>
      <c r="B8" s="63" t="s">
        <v>280</v>
      </c>
      <c r="C8" s="63" t="s">
        <v>95</v>
      </c>
      <c r="D8" s="62"/>
      <c r="E8" s="62"/>
      <c r="F8" s="61"/>
      <c r="G8" s="61"/>
    </row>
    <row r="9" spans="1:12" s="371" customFormat="1" ht="12.75" customHeight="1">
      <c r="A9" s="17"/>
      <c r="B9" s="36"/>
      <c r="C9" s="36"/>
      <c r="D9" s="37"/>
      <c r="E9" s="37"/>
      <c r="F9" s="36"/>
      <c r="G9" s="36"/>
      <c r="L9" s="372"/>
    </row>
    <row r="10" spans="1:12" s="371" customFormat="1" ht="25.5" customHeight="1" thickBot="1">
      <c r="A10" s="17"/>
      <c r="B10" s="81" t="s">
        <v>6</v>
      </c>
      <c r="C10" s="81" t="s">
        <v>7</v>
      </c>
      <c r="D10" s="81" t="s">
        <v>13</v>
      </c>
      <c r="E10" s="81" t="s">
        <v>14</v>
      </c>
      <c r="F10" s="233" t="s">
        <v>281</v>
      </c>
      <c r="G10" s="82" t="s">
        <v>282</v>
      </c>
    </row>
    <row r="11" spans="1:12" s="370" customFormat="1" ht="39" thickBot="1">
      <c r="A11" s="60"/>
      <c r="B11" s="64">
        <v>1</v>
      </c>
      <c r="C11" s="135" t="s">
        <v>414</v>
      </c>
      <c r="D11" s="136" t="s">
        <v>278</v>
      </c>
      <c r="E11" s="202">
        <v>1</v>
      </c>
      <c r="F11" s="419"/>
      <c r="G11" s="201">
        <f>ROUND(E11*F11,2)</f>
        <v>0</v>
      </c>
      <c r="I11" s="512"/>
    </row>
    <row r="12" spans="1:12" s="370" customFormat="1" ht="39" thickBot="1">
      <c r="A12" s="60"/>
      <c r="B12" s="64">
        <f>B11+1</f>
        <v>2</v>
      </c>
      <c r="C12" s="135" t="s">
        <v>450</v>
      </c>
      <c r="D12" s="136" t="s">
        <v>278</v>
      </c>
      <c r="E12" s="202">
        <v>1</v>
      </c>
      <c r="F12" s="523"/>
      <c r="G12" s="201">
        <f>ROUND(E12*F12,2)</f>
        <v>0</v>
      </c>
      <c r="I12" s="512"/>
      <c r="L12" s="373"/>
    </row>
    <row r="13" spans="1:12" s="371" customFormat="1" ht="12.75" customHeight="1">
      <c r="A13" s="17"/>
      <c r="B13" s="38"/>
      <c r="C13" s="39"/>
      <c r="D13" s="40"/>
      <c r="E13" s="41"/>
      <c r="F13" s="42"/>
      <c r="G13" s="43"/>
      <c r="H13" s="374"/>
    </row>
    <row r="14" spans="1:12" s="371" customFormat="1" ht="12.75" customHeight="1">
      <c r="A14" s="17"/>
      <c r="B14" s="39"/>
      <c r="C14" s="39"/>
      <c r="D14" s="40"/>
      <c r="E14" s="40"/>
      <c r="F14" s="53" t="s">
        <v>294</v>
      </c>
      <c r="G14" s="54">
        <f>SUM(G11:G13)</f>
        <v>0</v>
      </c>
      <c r="H14" s="374"/>
    </row>
    <row r="15" spans="1:12" s="371" customFormat="1" ht="12.75" customHeight="1">
      <c r="A15" s="17"/>
      <c r="B15" s="17"/>
      <c r="C15" s="44"/>
      <c r="D15" s="44"/>
      <c r="E15" s="45"/>
      <c r="F15" s="46"/>
      <c r="G15" s="47"/>
      <c r="H15" s="374"/>
    </row>
    <row r="16" spans="1:12" s="371" customFormat="1" ht="12.75" customHeight="1">
      <c r="A16" s="17"/>
      <c r="B16" s="681"/>
      <c r="C16" s="681"/>
      <c r="D16" s="110"/>
      <c r="E16" s="37"/>
      <c r="F16" s="48"/>
      <c r="G16" s="49"/>
      <c r="H16" s="374"/>
    </row>
    <row r="17" spans="1:8" s="371" customFormat="1" ht="12.75" customHeight="1">
      <c r="A17" s="17"/>
      <c r="B17" s="50"/>
      <c r="C17" s="50"/>
      <c r="D17" s="50"/>
      <c r="E17" s="37"/>
      <c r="F17" s="48"/>
      <c r="G17" s="49"/>
      <c r="H17" s="374"/>
    </row>
    <row r="18" spans="1:8" s="371" customFormat="1" ht="12.75" customHeight="1">
      <c r="A18" s="17"/>
      <c r="B18" s="44"/>
      <c r="C18" s="44"/>
      <c r="D18" s="16"/>
      <c r="E18" s="37"/>
      <c r="F18" s="48"/>
      <c r="G18" s="49"/>
      <c r="H18" s="374"/>
    </row>
    <row r="19" spans="1:8" s="371" customFormat="1" ht="12.75" customHeight="1">
      <c r="A19" s="17"/>
      <c r="B19" s="44"/>
      <c r="C19" s="44"/>
      <c r="D19" s="16"/>
      <c r="E19" s="37"/>
      <c r="F19" s="48"/>
      <c r="G19" s="49"/>
      <c r="H19" s="374"/>
    </row>
    <row r="20" spans="1:8" s="371" customFormat="1" ht="12.75" customHeight="1">
      <c r="A20" s="17"/>
      <c r="B20" s="44"/>
      <c r="C20" s="44"/>
      <c r="D20" s="16"/>
      <c r="E20" s="45"/>
      <c r="F20" s="46"/>
      <c r="G20" s="47"/>
      <c r="H20" s="374"/>
    </row>
    <row r="21" spans="1:8" s="376" customFormat="1" ht="12.75" customHeight="1">
      <c r="A21" s="51"/>
      <c r="B21" s="44"/>
      <c r="C21" s="44"/>
      <c r="D21" s="16"/>
      <c r="E21" s="19"/>
      <c r="F21" s="18"/>
      <c r="G21" s="17"/>
      <c r="H21" s="375"/>
    </row>
    <row r="22" spans="1:8" s="376" customFormat="1" ht="12.75" customHeight="1">
      <c r="A22" s="51"/>
      <c r="B22" s="17"/>
      <c r="C22" s="17"/>
      <c r="D22" s="16"/>
      <c r="E22" s="19"/>
      <c r="F22" s="18"/>
      <c r="G22" s="17"/>
      <c r="H22" s="375"/>
    </row>
    <row r="26" spans="1:8">
      <c r="F26" s="13"/>
    </row>
    <row r="27" spans="1:8">
      <c r="F27" s="13"/>
    </row>
    <row r="28" spans="1:8">
      <c r="F28" s="13"/>
    </row>
    <row r="29" spans="1:8">
      <c r="F29" s="13"/>
    </row>
  </sheetData>
  <sheetProtection algorithmName="SHA-512" hashValue="4HuXK7YpsYdfplEHdDRh19E+2l6I35fkrqUXqrQuEJUcR3l1pWtOjdHTxK7wSDxL6W1vxA8V0tBWlXS3IV/xTg==" saltValue="R7ccg0EDTu3qgjah9aAVPA==" spinCount="100000" sheet="1" objects="1" scenarios="1" formatColumns="0" formatRows="0"/>
  <mergeCells count="3">
    <mergeCell ref="B3:G3"/>
    <mergeCell ref="C6:G6"/>
    <mergeCell ref="B16:C16"/>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Plan7">
    <tabColor rgb="FFFFFF00"/>
  </sheetPr>
  <dimension ref="A2:AMJ60"/>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239" customWidth="1"/>
    <col min="6" max="6" width="8.7109375" style="238" customWidth="1"/>
    <col min="7" max="7" width="11.7109375" style="237" customWidth="1"/>
    <col min="8" max="8" width="12.140625" style="238" bestFit="1" customWidth="1"/>
    <col min="9" max="9" width="8.85546875" style="238" customWidth="1"/>
    <col min="10" max="11" width="20.7109375" style="238" customWidth="1"/>
    <col min="12" max="12" width="10.5703125" style="1" customWidth="1"/>
    <col min="13" max="13" width="18.28515625" style="1" customWidth="1"/>
    <col min="14" max="1024" width="9.140625" style="1"/>
    <col min="1025" max="16384" width="9.140625" style="318"/>
  </cols>
  <sheetData>
    <row r="2" spans="1:48" ht="18" customHeight="1">
      <c r="A2" s="234"/>
      <c r="B2" s="645" t="s">
        <v>0</v>
      </c>
      <c r="C2" s="666" t="s">
        <v>1</v>
      </c>
      <c r="D2" s="667"/>
      <c r="E2" s="667"/>
      <c r="F2" s="667"/>
      <c r="G2" s="667"/>
      <c r="H2" s="667"/>
      <c r="I2" s="667"/>
      <c r="J2" s="667"/>
      <c r="K2" s="668"/>
      <c r="M2" s="7"/>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c r="M4" s="7"/>
    </row>
    <row r="5" spans="1:48" ht="42.75" customHeight="1">
      <c r="A5" s="234"/>
      <c r="B5" s="644"/>
      <c r="C5" s="669" t="s">
        <v>471</v>
      </c>
      <c r="D5" s="670"/>
      <c r="E5" s="670"/>
      <c r="F5" s="670"/>
      <c r="G5" s="670"/>
      <c r="H5" s="670"/>
      <c r="I5" s="670"/>
      <c r="J5" s="670"/>
      <c r="K5" s="671"/>
      <c r="M5" s="322"/>
    </row>
    <row r="6" spans="1:48" ht="18" customHeight="1">
      <c r="A6" s="234"/>
      <c r="B6" s="644"/>
      <c r="C6" s="664" t="s">
        <v>240</v>
      </c>
      <c r="D6" s="664"/>
      <c r="E6" s="664"/>
      <c r="F6" s="664"/>
      <c r="G6" s="664"/>
      <c r="H6" s="665" t="s">
        <v>4</v>
      </c>
      <c r="I6" s="665"/>
      <c r="J6" s="665"/>
      <c r="K6" s="601">
        <v>0.24179999999999999</v>
      </c>
      <c r="M6" s="7"/>
    </row>
    <row r="7" spans="1:48" ht="18" customHeight="1">
      <c r="A7" s="234"/>
      <c r="B7" s="655"/>
      <c r="C7" s="662" t="s">
        <v>10</v>
      </c>
      <c r="D7" s="662"/>
      <c r="E7" s="662"/>
      <c r="F7" s="662"/>
      <c r="G7" s="662"/>
      <c r="H7" s="663" t="s">
        <v>5</v>
      </c>
      <c r="I7" s="663"/>
      <c r="J7" s="663"/>
      <c r="K7" s="602">
        <v>0.14019999999999999</v>
      </c>
      <c r="M7" s="7"/>
    </row>
    <row r="8" spans="1:48" ht="54" customHeight="1">
      <c r="A8" s="234"/>
      <c r="B8" s="218" t="s">
        <v>6</v>
      </c>
      <c r="C8" s="217" t="s">
        <v>7</v>
      </c>
      <c r="D8" s="200" t="s">
        <v>11</v>
      </c>
      <c r="E8" s="216" t="s">
        <v>12</v>
      </c>
      <c r="F8" s="217" t="s">
        <v>13</v>
      </c>
      <c r="G8" s="216" t="s">
        <v>14</v>
      </c>
      <c r="H8" s="217" t="s">
        <v>362</v>
      </c>
      <c r="I8" s="217" t="s">
        <v>15</v>
      </c>
      <c r="J8" s="217" t="s">
        <v>363</v>
      </c>
      <c r="K8" s="217" t="s">
        <v>364</v>
      </c>
      <c r="M8" s="7"/>
    </row>
    <row r="9" spans="1:48" s="1" customFormat="1">
      <c r="A9" s="235"/>
      <c r="B9" s="327"/>
      <c r="C9" s="328"/>
      <c r="D9" s="329"/>
      <c r="E9" s="330"/>
      <c r="F9" s="330"/>
      <c r="G9" s="331"/>
      <c r="H9" s="330"/>
      <c r="I9" s="330"/>
      <c r="J9" s="525"/>
      <c r="K9" s="422"/>
      <c r="L9" s="8"/>
      <c r="M9" s="8"/>
    </row>
    <row r="10" spans="1:48" s="1" customFormat="1">
      <c r="A10" s="235"/>
      <c r="B10" s="317">
        <f>B22</f>
        <v>1</v>
      </c>
      <c r="C10" s="227" t="s">
        <v>494</v>
      </c>
      <c r="D10" s="229"/>
      <c r="E10" s="240"/>
      <c r="F10" s="240"/>
      <c r="G10" s="241"/>
      <c r="H10" s="240"/>
      <c r="I10" s="240"/>
      <c r="J10" s="214"/>
      <c r="K10" s="223">
        <f>K26</f>
        <v>0</v>
      </c>
      <c r="L10" s="8"/>
      <c r="M10" s="8"/>
    </row>
    <row r="11" spans="1:48" s="1" customFormat="1">
      <c r="A11" s="235"/>
      <c r="B11" s="317"/>
      <c r="C11" s="229"/>
      <c r="D11" s="229"/>
      <c r="E11" s="240"/>
      <c r="F11" s="240"/>
      <c r="G11" s="241"/>
      <c r="H11" s="240"/>
      <c r="I11" s="240"/>
      <c r="J11" s="214"/>
      <c r="K11" s="171"/>
      <c r="L11" s="8"/>
      <c r="M11" s="8"/>
    </row>
    <row r="12" spans="1:48" s="1" customFormat="1">
      <c r="A12" s="235"/>
      <c r="B12" s="317">
        <f>B28</f>
        <v>2</v>
      </c>
      <c r="C12" s="227" t="s">
        <v>495</v>
      </c>
      <c r="D12" s="229"/>
      <c r="E12" s="240"/>
      <c r="F12" s="240"/>
      <c r="G12" s="241"/>
      <c r="H12" s="240"/>
      <c r="I12" s="240"/>
      <c r="J12" s="214"/>
      <c r="K12" s="223">
        <f>K33</f>
        <v>0</v>
      </c>
      <c r="L12" s="8"/>
      <c r="M12" s="8"/>
    </row>
    <row r="13" spans="1:48" s="1" customFormat="1">
      <c r="A13" s="235"/>
      <c r="B13" s="273"/>
      <c r="C13" s="274"/>
      <c r="D13" s="274"/>
      <c r="E13" s="275"/>
      <c r="F13" s="275"/>
      <c r="G13" s="276"/>
      <c r="H13" s="275"/>
      <c r="I13" s="275"/>
      <c r="J13" s="333"/>
      <c r="K13" s="171"/>
      <c r="L13" s="8"/>
      <c r="M13" s="8"/>
    </row>
    <row r="14" spans="1:48" s="1" customFormat="1">
      <c r="A14" s="235"/>
      <c r="B14" s="317">
        <f>B35</f>
        <v>3</v>
      </c>
      <c r="C14" s="227" t="s">
        <v>496</v>
      </c>
      <c r="D14" s="229"/>
      <c r="E14" s="240"/>
      <c r="F14" s="240"/>
      <c r="G14" s="241"/>
      <c r="H14" s="240"/>
      <c r="I14" s="240"/>
      <c r="J14" s="214"/>
      <c r="K14" s="223">
        <f>K43</f>
        <v>0</v>
      </c>
      <c r="L14" s="8"/>
      <c r="M14" s="8"/>
    </row>
    <row r="15" spans="1:48" s="1" customFormat="1">
      <c r="A15" s="235"/>
      <c r="B15" s="273"/>
      <c r="C15" s="274"/>
      <c r="D15" s="274"/>
      <c r="E15" s="275"/>
      <c r="F15" s="275"/>
      <c r="G15" s="276"/>
      <c r="H15" s="275"/>
      <c r="I15" s="275"/>
      <c r="J15" s="333"/>
      <c r="K15" s="171"/>
      <c r="L15" s="8"/>
      <c r="M15" s="8"/>
    </row>
    <row r="16" spans="1:48" s="1" customFormat="1" ht="31.5">
      <c r="A16" s="235"/>
      <c r="B16" s="317">
        <f>B45</f>
        <v>4</v>
      </c>
      <c r="C16" s="227" t="s">
        <v>498</v>
      </c>
      <c r="D16" s="334"/>
      <c r="E16" s="317"/>
      <c r="F16" s="240"/>
      <c r="G16" s="241"/>
      <c r="H16" s="240"/>
      <c r="I16" s="240"/>
      <c r="J16" s="214"/>
      <c r="K16" s="223">
        <f>K50</f>
        <v>0</v>
      </c>
    </row>
    <row r="17" spans="1:13" s="1" customFormat="1">
      <c r="A17" s="235"/>
      <c r="B17" s="273"/>
      <c r="C17" s="215"/>
      <c r="D17" s="335"/>
      <c r="E17" s="273"/>
      <c r="F17" s="275"/>
      <c r="G17" s="276"/>
      <c r="H17" s="275"/>
      <c r="I17" s="275"/>
      <c r="J17" s="333"/>
      <c r="K17" s="171"/>
    </row>
    <row r="18" spans="1:13" s="1" customFormat="1">
      <c r="A18" s="235"/>
      <c r="B18" s="317">
        <f>B52</f>
        <v>5</v>
      </c>
      <c r="C18" s="227" t="s">
        <v>499</v>
      </c>
      <c r="D18" s="334"/>
      <c r="E18" s="317"/>
      <c r="F18" s="240"/>
      <c r="G18" s="241"/>
      <c r="H18" s="240"/>
      <c r="I18" s="240"/>
      <c r="J18" s="214"/>
      <c r="K18" s="223">
        <f>K55</f>
        <v>0</v>
      </c>
    </row>
    <row r="19" spans="1:13" s="1" customFormat="1">
      <c r="A19" s="235"/>
      <c r="B19" s="317"/>
      <c r="C19" s="227"/>
      <c r="D19" s="334"/>
      <c r="E19" s="317"/>
      <c r="F19" s="240"/>
      <c r="G19" s="241"/>
      <c r="H19" s="240"/>
      <c r="I19" s="240"/>
      <c r="J19" s="214"/>
      <c r="K19" s="171"/>
    </row>
    <row r="20" spans="1:13" s="1" customFormat="1">
      <c r="A20" s="235"/>
      <c r="B20" s="243"/>
      <c r="C20" s="244" t="s">
        <v>8</v>
      </c>
      <c r="D20" s="244"/>
      <c r="E20" s="244"/>
      <c r="F20" s="244"/>
      <c r="G20" s="245"/>
      <c r="H20" s="244"/>
      <c r="I20" s="244"/>
      <c r="J20" s="213"/>
      <c r="K20" s="222">
        <f>SUM(K9:K19)</f>
        <v>0</v>
      </c>
      <c r="L20" s="3"/>
      <c r="M20" s="15"/>
    </row>
    <row r="21" spans="1:13" s="1" customFormat="1">
      <c r="A21" s="235"/>
      <c r="B21" s="278"/>
      <c r="C21" s="279"/>
      <c r="D21" s="279"/>
      <c r="E21" s="337"/>
      <c r="F21" s="280"/>
      <c r="G21" s="270"/>
      <c r="H21" s="270"/>
      <c r="I21" s="270"/>
      <c r="J21" s="191"/>
      <c r="K21" s="220"/>
      <c r="M21" s="326"/>
    </row>
    <row r="22" spans="1:13" s="1" customFormat="1" ht="16.5" thickBot="1">
      <c r="A22" s="235"/>
      <c r="B22" s="251">
        <v>1</v>
      </c>
      <c r="C22" s="252" t="s">
        <v>29</v>
      </c>
      <c r="D22" s="338"/>
      <c r="E22" s="339"/>
      <c r="F22" s="282"/>
      <c r="G22" s="283"/>
      <c r="H22" s="340"/>
      <c r="I22" s="340"/>
      <c r="J22" s="188"/>
      <c r="K22" s="187"/>
    </row>
    <row r="23" spans="1:13" s="7" customFormat="1" ht="32.25" thickBot="1">
      <c r="A23" s="238"/>
      <c r="B23" s="256" t="s">
        <v>17</v>
      </c>
      <c r="C23" s="257" t="s">
        <v>30</v>
      </c>
      <c r="D23" s="341"/>
      <c r="E23" s="286"/>
      <c r="F23" s="258" t="s">
        <v>31</v>
      </c>
      <c r="G23" s="259">
        <v>43.6</v>
      </c>
      <c r="H23" s="204"/>
      <c r="I23" s="228">
        <f>$K$6</f>
        <v>0.24179999999999999</v>
      </c>
      <c r="J23" s="209">
        <f>ROUND(H23*(I23+1),2)</f>
        <v>0</v>
      </c>
      <c r="K23" s="209">
        <f>ROUND(G23*J23,2)</f>
        <v>0</v>
      </c>
      <c r="M23" s="232"/>
    </row>
    <row r="24" spans="1:13" s="7" customFormat="1" ht="48" thickBot="1">
      <c r="A24" s="238"/>
      <c r="B24" s="256" t="s">
        <v>19</v>
      </c>
      <c r="C24" s="257" t="s">
        <v>32</v>
      </c>
      <c r="D24" s="341"/>
      <c r="E24" s="286"/>
      <c r="F24" s="258" t="s">
        <v>31</v>
      </c>
      <c r="G24" s="287">
        <v>43.6</v>
      </c>
      <c r="H24" s="204"/>
      <c r="I24" s="228">
        <f>$K$6</f>
        <v>0.24179999999999999</v>
      </c>
      <c r="J24" s="209">
        <f>ROUND(H24*(I24+1),2)</f>
        <v>0</v>
      </c>
      <c r="K24" s="209">
        <f>ROUND(G24*J24,2)</f>
        <v>0</v>
      </c>
      <c r="M24" s="232"/>
    </row>
    <row r="25" spans="1:13" s="1" customFormat="1">
      <c r="A25" s="235"/>
      <c r="B25" s="288"/>
      <c r="C25" s="274"/>
      <c r="D25" s="342"/>
      <c r="E25" s="343"/>
      <c r="F25" s="282"/>
      <c r="G25" s="283"/>
      <c r="H25" s="188"/>
      <c r="I25" s="9"/>
      <c r="J25" s="178"/>
      <c r="K25" s="187"/>
    </row>
    <row r="26" spans="1:13" s="1" customFormat="1">
      <c r="A26" s="235"/>
      <c r="B26" s="264"/>
      <c r="C26" s="244" t="s">
        <v>23</v>
      </c>
      <c r="D26" s="342"/>
      <c r="E26" s="339"/>
      <c r="F26" s="290"/>
      <c r="G26" s="291"/>
      <c r="H26" s="176"/>
      <c r="I26" s="9"/>
      <c r="J26" s="178"/>
      <c r="K26" s="207">
        <f>SUM(K23:K25)</f>
        <v>0</v>
      </c>
    </row>
    <row r="27" spans="1:13" s="1" customFormat="1">
      <c r="A27" s="235"/>
      <c r="B27" s="288"/>
      <c r="C27" s="274"/>
      <c r="D27" s="342"/>
      <c r="E27" s="344"/>
      <c r="F27" s="282"/>
      <c r="G27" s="283"/>
      <c r="H27" s="188"/>
      <c r="I27" s="9"/>
      <c r="J27" s="178"/>
      <c r="K27" s="187"/>
    </row>
    <row r="28" spans="1:13" s="5" customFormat="1" ht="16.5" thickBot="1">
      <c r="A28" s="250"/>
      <c r="B28" s="251">
        <v>2</v>
      </c>
      <c r="C28" s="252" t="s">
        <v>33</v>
      </c>
      <c r="D28" s="342"/>
      <c r="E28" s="361"/>
      <c r="F28" s="293"/>
      <c r="G28" s="294"/>
      <c r="H28" s="178"/>
      <c r="I28" s="9"/>
      <c r="J28" s="178"/>
      <c r="K28" s="187"/>
      <c r="L28" s="6"/>
      <c r="M28" s="232"/>
    </row>
    <row r="29" spans="1:13" s="7" customFormat="1" ht="16.5" thickBot="1">
      <c r="A29" s="238"/>
      <c r="B29" s="256" t="s">
        <v>25</v>
      </c>
      <c r="C29" s="257" t="s">
        <v>34</v>
      </c>
      <c r="D29" s="341"/>
      <c r="E29" s="286"/>
      <c r="F29" s="258" t="s">
        <v>31</v>
      </c>
      <c r="G29" s="287">
        <v>43.6</v>
      </c>
      <c r="H29" s="204"/>
      <c r="I29" s="228">
        <f t="shared" ref="I29:I31" si="0">$K$6</f>
        <v>0.24179999999999999</v>
      </c>
      <c r="J29" s="209">
        <f>ROUND(H29*(I29+1),2)</f>
        <v>0</v>
      </c>
      <c r="K29" s="209">
        <f>ROUND(G29*J29,2)</f>
        <v>0</v>
      </c>
      <c r="M29" s="232"/>
    </row>
    <row r="30" spans="1:13" s="7" customFormat="1" ht="16.5" thickBot="1">
      <c r="A30" s="238"/>
      <c r="B30" s="256" t="s">
        <v>35</v>
      </c>
      <c r="C30" s="257" t="s">
        <v>36</v>
      </c>
      <c r="D30" s="341"/>
      <c r="E30" s="286"/>
      <c r="F30" s="258" t="s">
        <v>18</v>
      </c>
      <c r="G30" s="287">
        <v>3.4</v>
      </c>
      <c r="H30" s="204"/>
      <c r="I30" s="228">
        <f t="shared" si="0"/>
        <v>0.24179999999999999</v>
      </c>
      <c r="J30" s="209">
        <f t="shared" ref="J30:J31" si="1">ROUND(H30*(I30+1),2)</f>
        <v>0</v>
      </c>
      <c r="K30" s="209">
        <f t="shared" ref="K30:K31" si="2">ROUND(G30*J30,2)</f>
        <v>0</v>
      </c>
      <c r="M30" s="232"/>
    </row>
    <row r="31" spans="1:13" s="7" customFormat="1" ht="16.5" thickBot="1">
      <c r="A31" s="238"/>
      <c r="B31" s="256" t="s">
        <v>37</v>
      </c>
      <c r="C31" s="257" t="s">
        <v>38</v>
      </c>
      <c r="D31" s="341"/>
      <c r="E31" s="286"/>
      <c r="F31" s="258" t="s">
        <v>18</v>
      </c>
      <c r="G31" s="287">
        <v>54.5</v>
      </c>
      <c r="H31" s="204"/>
      <c r="I31" s="228">
        <f t="shared" si="0"/>
        <v>0.24179999999999999</v>
      </c>
      <c r="J31" s="209">
        <f t="shared" si="1"/>
        <v>0</v>
      </c>
      <c r="K31" s="209">
        <f t="shared" si="2"/>
        <v>0</v>
      </c>
      <c r="M31" s="232"/>
    </row>
    <row r="32" spans="1:13" s="5" customFormat="1">
      <c r="A32" s="250"/>
      <c r="B32" s="295"/>
      <c r="C32" s="347"/>
      <c r="D32" s="342"/>
      <c r="E32" s="348"/>
      <c r="F32" s="293"/>
      <c r="G32" s="294"/>
      <c r="H32" s="178"/>
      <c r="I32" s="9"/>
      <c r="J32" s="178"/>
      <c r="K32" s="187"/>
      <c r="L32" s="6"/>
      <c r="M32" s="232"/>
    </row>
    <row r="33" spans="1:13" s="5" customFormat="1">
      <c r="A33" s="250"/>
      <c r="B33" s="295"/>
      <c r="C33" s="244" t="s">
        <v>27</v>
      </c>
      <c r="D33" s="342"/>
      <c r="E33" s="316"/>
      <c r="F33" s="297"/>
      <c r="G33" s="298"/>
      <c r="H33" s="349"/>
      <c r="I33" s="9"/>
      <c r="J33" s="178"/>
      <c r="K33" s="207">
        <f>SUM(K29:K32)</f>
        <v>0</v>
      </c>
      <c r="L33" s="6"/>
      <c r="M33" s="232"/>
    </row>
    <row r="34" spans="1:13" s="5" customFormat="1">
      <c r="A34" s="250"/>
      <c r="B34" s="295"/>
      <c r="C34" s="316"/>
      <c r="D34" s="342"/>
      <c r="E34" s="348"/>
      <c r="F34" s="293"/>
      <c r="G34" s="294"/>
      <c r="H34" s="178"/>
      <c r="I34" s="9"/>
      <c r="J34" s="178"/>
      <c r="K34" s="187"/>
      <c r="L34" s="6"/>
      <c r="M34" s="232"/>
    </row>
    <row r="35" spans="1:13" s="5" customFormat="1" ht="16.5" thickBot="1">
      <c r="A35" s="250"/>
      <c r="B35" s="251">
        <v>3</v>
      </c>
      <c r="C35" s="252" t="s">
        <v>39</v>
      </c>
      <c r="D35" s="342"/>
      <c r="E35" s="350"/>
      <c r="F35" s="293"/>
      <c r="G35" s="294"/>
      <c r="H35" s="178"/>
      <c r="I35" s="9"/>
      <c r="J35" s="178"/>
      <c r="K35" s="187"/>
      <c r="L35" s="6"/>
      <c r="M35" s="232"/>
    </row>
    <row r="36" spans="1:13" s="5" customFormat="1" ht="48" thickBot="1">
      <c r="A36" s="250"/>
      <c r="B36" s="256" t="s">
        <v>40</v>
      </c>
      <c r="C36" s="257" t="s">
        <v>241</v>
      </c>
      <c r="D36" s="341"/>
      <c r="E36" s="286"/>
      <c r="F36" s="258" t="s">
        <v>42</v>
      </c>
      <c r="G36" s="287">
        <v>19.84</v>
      </c>
      <c r="H36" s="204"/>
      <c r="I36" s="228">
        <f t="shared" ref="I36:I41" si="3">$K$6</f>
        <v>0.24179999999999999</v>
      </c>
      <c r="J36" s="209">
        <f>ROUND(H36*(I36+1),2)</f>
        <v>0</v>
      </c>
      <c r="K36" s="209">
        <f>ROUND(G36*J36,2)</f>
        <v>0</v>
      </c>
      <c r="L36" s="6"/>
      <c r="M36" s="232"/>
    </row>
    <row r="37" spans="1:13" s="5" customFormat="1" ht="63.75" thickBot="1">
      <c r="A37" s="250"/>
      <c r="B37" s="256" t="s">
        <v>43</v>
      </c>
      <c r="C37" s="257" t="s">
        <v>370</v>
      </c>
      <c r="D37" s="341"/>
      <c r="E37" s="286"/>
      <c r="F37" s="258" t="s">
        <v>42</v>
      </c>
      <c r="G37" s="287">
        <v>11.34</v>
      </c>
      <c r="H37" s="204"/>
      <c r="I37" s="228">
        <f t="shared" si="3"/>
        <v>0.24179999999999999</v>
      </c>
      <c r="J37" s="209">
        <f t="shared" ref="J37:J40" si="4">ROUND(H37*(I37+1),2)</f>
        <v>0</v>
      </c>
      <c r="K37" s="209">
        <f t="shared" ref="K37:K41" si="5">ROUND(G37*J37,2)</f>
        <v>0</v>
      </c>
      <c r="L37" s="6"/>
      <c r="M37" s="232"/>
    </row>
    <row r="38" spans="1:13" s="524" customFormat="1" ht="48" thickBot="1">
      <c r="A38" s="526"/>
      <c r="B38" s="256" t="s">
        <v>44</v>
      </c>
      <c r="C38" s="257" t="s">
        <v>371</v>
      </c>
      <c r="D38" s="341"/>
      <c r="E38" s="286"/>
      <c r="F38" s="258" t="s">
        <v>42</v>
      </c>
      <c r="G38" s="287">
        <v>0.71</v>
      </c>
      <c r="H38" s="204"/>
      <c r="I38" s="228">
        <f t="shared" si="3"/>
        <v>0.24179999999999999</v>
      </c>
      <c r="J38" s="209">
        <f t="shared" si="4"/>
        <v>0</v>
      </c>
      <c r="K38" s="209">
        <f t="shared" si="5"/>
        <v>0</v>
      </c>
      <c r="L38" s="132"/>
      <c r="M38" s="133"/>
    </row>
    <row r="39" spans="1:13" s="5" customFormat="1" ht="48" thickBot="1">
      <c r="A39" s="250"/>
      <c r="B39" s="256" t="s">
        <v>45</v>
      </c>
      <c r="C39" s="257" t="s">
        <v>480</v>
      </c>
      <c r="D39" s="341"/>
      <c r="E39" s="286"/>
      <c r="F39" s="258" t="s">
        <v>42</v>
      </c>
      <c r="G39" s="287">
        <v>7.6</v>
      </c>
      <c r="H39" s="204"/>
      <c r="I39" s="228">
        <f t="shared" si="3"/>
        <v>0.24179999999999999</v>
      </c>
      <c r="J39" s="209">
        <f>ROUND(H39*(I39+1),2)</f>
        <v>0</v>
      </c>
      <c r="K39" s="209">
        <f>ROUND(G39*J39,2)</f>
        <v>0</v>
      </c>
      <c r="L39" s="232"/>
    </row>
    <row r="40" spans="1:13" s="1" customFormat="1" ht="79.5" thickBot="1">
      <c r="A40" s="235"/>
      <c r="B40" s="256" t="s">
        <v>46</v>
      </c>
      <c r="C40" s="257" t="s">
        <v>368</v>
      </c>
      <c r="D40" s="341"/>
      <c r="E40" s="286"/>
      <c r="F40" s="258" t="s">
        <v>42</v>
      </c>
      <c r="G40" s="287">
        <v>20.010000000000002</v>
      </c>
      <c r="H40" s="204"/>
      <c r="I40" s="228">
        <f t="shared" si="3"/>
        <v>0.24179999999999999</v>
      </c>
      <c r="J40" s="209">
        <f t="shared" si="4"/>
        <v>0</v>
      </c>
      <c r="K40" s="209">
        <f t="shared" si="5"/>
        <v>0</v>
      </c>
    </row>
    <row r="41" spans="1:13" s="1" customFormat="1" ht="48" thickBot="1">
      <c r="A41" s="235"/>
      <c r="B41" s="256" t="s">
        <v>47</v>
      </c>
      <c r="C41" s="257" t="s">
        <v>369</v>
      </c>
      <c r="D41" s="341"/>
      <c r="E41" s="286"/>
      <c r="F41" s="258" t="s">
        <v>48</v>
      </c>
      <c r="G41" s="287">
        <v>300.19</v>
      </c>
      <c r="H41" s="204"/>
      <c r="I41" s="228">
        <f t="shared" si="3"/>
        <v>0.24179999999999999</v>
      </c>
      <c r="J41" s="209">
        <f>ROUND(H41*(I41+1),2)</f>
        <v>0</v>
      </c>
      <c r="K41" s="209">
        <f t="shared" si="5"/>
        <v>0</v>
      </c>
    </row>
    <row r="42" spans="1:13" s="5" customFormat="1">
      <c r="A42" s="250"/>
      <c r="B42" s="324"/>
      <c r="C42" s="347"/>
      <c r="D42" s="342"/>
      <c r="E42" s="348"/>
      <c r="F42" s="293"/>
      <c r="G42" s="294"/>
      <c r="H42" s="187"/>
      <c r="I42" s="9"/>
      <c r="J42" s="209"/>
      <c r="K42" s="187"/>
      <c r="L42" s="6"/>
      <c r="M42" s="232"/>
    </row>
    <row r="43" spans="1:13" s="5" customFormat="1">
      <c r="A43" s="250"/>
      <c r="B43" s="324"/>
      <c r="C43" s="244" t="s">
        <v>49</v>
      </c>
      <c r="D43" s="342"/>
      <c r="E43" s="316"/>
      <c r="F43" s="297"/>
      <c r="G43" s="298"/>
      <c r="H43" s="349"/>
      <c r="I43" s="9"/>
      <c r="J43" s="178"/>
      <c r="K43" s="207">
        <f>SUM(K36:K42)</f>
        <v>0</v>
      </c>
      <c r="L43" s="6"/>
      <c r="M43" s="232"/>
    </row>
    <row r="44" spans="1:13" s="5" customFormat="1">
      <c r="A44" s="250"/>
      <c r="B44" s="295"/>
      <c r="C44" s="316"/>
      <c r="D44" s="342"/>
      <c r="E44" s="348"/>
      <c r="F44" s="293"/>
      <c r="G44" s="294"/>
      <c r="H44" s="178"/>
      <c r="I44" s="9"/>
      <c r="J44" s="178"/>
      <c r="K44" s="187"/>
      <c r="L44" s="6"/>
      <c r="M44" s="232"/>
    </row>
    <row r="45" spans="1:13" s="5" customFormat="1" ht="32.25" thickBot="1">
      <c r="A45" s="250"/>
      <c r="B45" s="251">
        <v>4</v>
      </c>
      <c r="C45" s="252" t="s">
        <v>53</v>
      </c>
      <c r="D45" s="342"/>
      <c r="E45" s="293"/>
      <c r="F45" s="293"/>
      <c r="G45" s="294"/>
      <c r="H45" s="188"/>
      <c r="I45" s="9"/>
      <c r="J45" s="178"/>
      <c r="K45" s="187"/>
      <c r="L45" s="6"/>
      <c r="M45" s="232"/>
    </row>
    <row r="46" spans="1:13" s="5" customFormat="1" ht="48" thickBot="1">
      <c r="A46" s="250"/>
      <c r="B46" s="256" t="s">
        <v>51</v>
      </c>
      <c r="C46" s="257" t="s">
        <v>374</v>
      </c>
      <c r="D46" s="341"/>
      <c r="E46" s="286"/>
      <c r="F46" s="258" t="s">
        <v>31</v>
      </c>
      <c r="G46" s="287">
        <v>43.6</v>
      </c>
      <c r="H46" s="204"/>
      <c r="I46" s="228">
        <f t="shared" ref="I46:I48" si="6">$K$6</f>
        <v>0.24179999999999999</v>
      </c>
      <c r="J46" s="209">
        <f>ROUND(H46*(I46+1),2)</f>
        <v>0</v>
      </c>
      <c r="K46" s="209">
        <f>ROUND(G46*J46,2)</f>
        <v>0</v>
      </c>
      <c r="L46" s="6"/>
      <c r="M46" s="232"/>
    </row>
    <row r="47" spans="1:13" s="7" customFormat="1" ht="48" thickBot="1">
      <c r="A47" s="238"/>
      <c r="B47" s="256" t="s">
        <v>242</v>
      </c>
      <c r="C47" s="257" t="s">
        <v>103</v>
      </c>
      <c r="D47" s="341" t="s">
        <v>438</v>
      </c>
      <c r="E47" s="286" t="s">
        <v>26</v>
      </c>
      <c r="F47" s="258" t="s">
        <v>57</v>
      </c>
      <c r="G47" s="259">
        <v>1</v>
      </c>
      <c r="H47" s="598">
        <f>ROUND('C-1.1_04'!$G$16,2)</f>
        <v>0</v>
      </c>
      <c r="I47" s="228">
        <f t="shared" si="6"/>
        <v>0.24179999999999999</v>
      </c>
      <c r="J47" s="209">
        <f t="shared" ref="J47:J48" si="7">ROUND(H47*(I47+1),2)</f>
        <v>0</v>
      </c>
      <c r="K47" s="209">
        <f t="shared" ref="K47:K48" si="8">ROUND(G47*J47,2)</f>
        <v>0</v>
      </c>
      <c r="M47" s="232"/>
    </row>
    <row r="48" spans="1:13" s="1" customFormat="1" ht="48" thickBot="1">
      <c r="A48" s="235"/>
      <c r="B48" s="256" t="s">
        <v>243</v>
      </c>
      <c r="C48" s="257" t="s">
        <v>375</v>
      </c>
      <c r="D48" s="341"/>
      <c r="E48" s="286"/>
      <c r="F48" s="258" t="s">
        <v>244</v>
      </c>
      <c r="G48" s="287">
        <v>1.84</v>
      </c>
      <c r="H48" s="204"/>
      <c r="I48" s="228">
        <f t="shared" si="6"/>
        <v>0.24179999999999999</v>
      </c>
      <c r="J48" s="209">
        <f t="shared" si="7"/>
        <v>0</v>
      </c>
      <c r="K48" s="209">
        <f t="shared" si="8"/>
        <v>0</v>
      </c>
    </row>
    <row r="49" spans="1:13" s="5" customFormat="1">
      <c r="A49" s="250"/>
      <c r="B49" s="324"/>
      <c r="C49" s="260"/>
      <c r="D49" s="527"/>
      <c r="E49" s="253"/>
      <c r="F49" s="253"/>
      <c r="G49" s="254"/>
      <c r="H49" s="188"/>
      <c r="I49" s="228"/>
      <c r="J49" s="178"/>
      <c r="K49" s="187"/>
      <c r="L49" s="6"/>
      <c r="M49" s="232"/>
    </row>
    <row r="50" spans="1:13" s="5" customFormat="1">
      <c r="A50" s="250"/>
      <c r="B50" s="324"/>
      <c r="C50" s="244" t="s">
        <v>52</v>
      </c>
      <c r="D50" s="528"/>
      <c r="E50" s="261"/>
      <c r="F50" s="261"/>
      <c r="G50" s="262"/>
      <c r="H50" s="176"/>
      <c r="I50" s="9"/>
      <c r="J50" s="178"/>
      <c r="K50" s="207">
        <f>SUM(K46:K49)</f>
        <v>0</v>
      </c>
      <c r="L50" s="6"/>
      <c r="M50" s="232"/>
    </row>
    <row r="51" spans="1:13" s="5" customFormat="1">
      <c r="A51" s="250"/>
      <c r="B51" s="353"/>
      <c r="C51" s="529"/>
      <c r="D51" s="530"/>
      <c r="E51" s="531"/>
      <c r="F51" s="531"/>
      <c r="G51" s="532"/>
      <c r="H51" s="358"/>
      <c r="I51" s="10"/>
      <c r="J51" s="359"/>
      <c r="K51" s="533"/>
      <c r="L51" s="6"/>
      <c r="M51" s="232"/>
    </row>
    <row r="52" spans="1:13" s="5" customFormat="1" ht="16.5" thickBot="1">
      <c r="A52" s="250"/>
      <c r="B52" s="251">
        <v>5</v>
      </c>
      <c r="C52" s="252" t="s">
        <v>64</v>
      </c>
      <c r="D52" s="346"/>
      <c r="E52" s="503"/>
      <c r="F52" s="253"/>
      <c r="G52" s="254"/>
      <c r="H52" s="178"/>
      <c r="I52" s="9"/>
      <c r="J52" s="178"/>
      <c r="K52" s="187"/>
      <c r="L52" s="6"/>
      <c r="M52" s="232"/>
    </row>
    <row r="53" spans="1:13" s="1" customFormat="1" ht="16.5" thickBot="1">
      <c r="A53" s="235"/>
      <c r="B53" s="256" t="s">
        <v>54</v>
      </c>
      <c r="C53" s="257" t="s">
        <v>66</v>
      </c>
      <c r="D53" s="341"/>
      <c r="E53" s="286"/>
      <c r="F53" s="258" t="s">
        <v>18</v>
      </c>
      <c r="G53" s="287">
        <v>115.54</v>
      </c>
      <c r="H53" s="204"/>
      <c r="I53" s="228">
        <f>$K$6</f>
        <v>0.24179999999999999</v>
      </c>
      <c r="J53" s="209">
        <f>ROUND(H53*(I53+1),2)</f>
        <v>0</v>
      </c>
      <c r="K53" s="209">
        <f>ROUND(G53*J53,2)</f>
        <v>0</v>
      </c>
    </row>
    <row r="54" spans="1:13" s="5" customFormat="1">
      <c r="A54" s="250"/>
      <c r="B54" s="295"/>
      <c r="C54" s="347"/>
      <c r="D54" s="361"/>
      <c r="E54" s="362"/>
      <c r="F54" s="293"/>
      <c r="G54" s="294"/>
      <c r="H54" s="313"/>
      <c r="I54" s="9"/>
      <c r="J54" s="178"/>
      <c r="K54" s="187"/>
      <c r="L54" s="6"/>
      <c r="M54" s="232"/>
    </row>
    <row r="55" spans="1:13" s="5" customFormat="1">
      <c r="A55" s="250"/>
      <c r="B55" s="295"/>
      <c r="C55" s="244" t="s">
        <v>63</v>
      </c>
      <c r="D55" s="363"/>
      <c r="E55" s="150"/>
      <c r="F55" s="297"/>
      <c r="G55" s="298"/>
      <c r="H55" s="312"/>
      <c r="I55" s="9"/>
      <c r="J55" s="178"/>
      <c r="K55" s="207">
        <f>SUM(K53:K54)</f>
        <v>0</v>
      </c>
      <c r="L55" s="6"/>
      <c r="M55" s="232"/>
    </row>
    <row r="56" spans="1:13" s="5" customFormat="1">
      <c r="A56" s="250"/>
      <c r="B56" s="324"/>
      <c r="C56" s="297"/>
      <c r="D56" s="352"/>
      <c r="E56" s="297"/>
      <c r="F56" s="297"/>
      <c r="G56" s="298"/>
      <c r="H56" s="298"/>
      <c r="I56" s="9"/>
      <c r="J56" s="178"/>
      <c r="K56" s="149"/>
      <c r="L56" s="6"/>
      <c r="M56" s="232"/>
    </row>
    <row r="57" spans="1:13" s="5" customFormat="1">
      <c r="A57" s="250"/>
      <c r="B57" s="324"/>
      <c r="C57" s="297"/>
      <c r="D57" s="352"/>
      <c r="E57" s="297"/>
      <c r="F57" s="297"/>
      <c r="G57" s="298"/>
      <c r="H57" s="298"/>
      <c r="I57" s="9"/>
      <c r="J57" s="178"/>
      <c r="K57" s="149"/>
      <c r="L57" s="6"/>
      <c r="M57" s="232"/>
    </row>
    <row r="58" spans="1:13">
      <c r="B58" s="288"/>
      <c r="C58" s="265" t="s">
        <v>8</v>
      </c>
      <c r="D58" s="364"/>
      <c r="E58" s="365"/>
      <c r="F58" s="302"/>
      <c r="G58" s="283"/>
      <c r="H58" s="283"/>
      <c r="I58" s="283"/>
      <c r="J58" s="172"/>
      <c r="K58" s="205">
        <f>SUM(K22:K57)/2</f>
        <v>0</v>
      </c>
      <c r="L58" s="11"/>
    </row>
    <row r="59" spans="1:13">
      <c r="B59" s="278"/>
      <c r="C59" s="303"/>
      <c r="D59" s="366"/>
      <c r="E59" s="367"/>
      <c r="F59" s="269"/>
      <c r="G59" s="270"/>
      <c r="H59" s="271"/>
      <c r="I59" s="271"/>
      <c r="J59" s="271"/>
      <c r="K59" s="270"/>
    </row>
    <row r="60" spans="1:13">
      <c r="B60" s="368"/>
      <c r="H60" s="369"/>
      <c r="I60" s="369"/>
      <c r="J60" s="369"/>
    </row>
  </sheetData>
  <sheetProtection algorithmName="SHA-512" hashValue="ZKk761i53/KEX4yYP2zERA7X3TOtxx2GAXFVihEDxLzvMn8BybDlBHIj8xXI9k+OALQO/kwxMrPAi4IGX3BvBA==" saltValue="f8PhAc+4Tp7CC5LHIQSQEQ=="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2" manualBreakCount="2">
    <brk id="21" max="16383" man="1"/>
    <brk id="51" max="16383" man="1"/>
  </rowBreaks>
  <legacyDrawing r:id="rId2"/>
  <legacyDrawingHF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Plan9">
    <tabColor rgb="FFFFFF00"/>
  </sheetPr>
  <dimension ref="A2:AMJ93"/>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239" customWidth="1"/>
    <col min="6" max="6" width="8.7109375" style="238" customWidth="1"/>
    <col min="7" max="7" width="11.7109375" style="237" customWidth="1"/>
    <col min="8" max="8" width="14" style="238" bestFit="1" customWidth="1"/>
    <col min="9" max="9" width="8.85546875" style="238" customWidth="1"/>
    <col min="10" max="10" width="20.7109375" style="238" customWidth="1"/>
    <col min="11" max="11" width="20.7109375" style="235" customWidth="1"/>
    <col min="12" max="12" width="9.5703125" style="1" customWidth="1"/>
    <col min="13" max="13" width="10.140625" style="1" customWidth="1"/>
    <col min="14" max="14" width="9.140625" style="1"/>
    <col min="15" max="15" width="11" style="1" customWidth="1"/>
    <col min="16" max="1024" width="9.140625" style="1"/>
    <col min="1025" max="16384" width="9.140625" style="318"/>
  </cols>
  <sheetData>
    <row r="2" spans="1:48" ht="18" customHeight="1">
      <c r="A2" s="234"/>
      <c r="B2" s="683" t="s">
        <v>0</v>
      </c>
      <c r="C2" s="666" t="s">
        <v>1</v>
      </c>
      <c r="D2" s="667"/>
      <c r="E2" s="667"/>
      <c r="F2" s="667"/>
      <c r="G2" s="667"/>
      <c r="H2" s="667"/>
      <c r="I2" s="667"/>
      <c r="J2" s="667"/>
      <c r="K2" s="668"/>
      <c r="M2" s="7"/>
    </row>
    <row r="3" spans="1:48" ht="18" customHeight="1">
      <c r="A3" s="234"/>
      <c r="B3" s="683"/>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c r="M4" s="7"/>
    </row>
    <row r="5" spans="1:48" ht="42.75" customHeight="1">
      <c r="A5" s="234"/>
      <c r="B5" s="644"/>
      <c r="C5" s="669" t="s">
        <v>471</v>
      </c>
      <c r="D5" s="670"/>
      <c r="E5" s="670"/>
      <c r="F5" s="670"/>
      <c r="G5" s="670"/>
      <c r="H5" s="670"/>
      <c r="I5" s="670"/>
      <c r="J5" s="670"/>
      <c r="K5" s="671"/>
      <c r="M5" s="322"/>
    </row>
    <row r="6" spans="1:48" ht="18" customHeight="1">
      <c r="A6" s="234"/>
      <c r="B6" s="644"/>
      <c r="C6" s="664" t="s">
        <v>240</v>
      </c>
      <c r="D6" s="664"/>
      <c r="E6" s="664"/>
      <c r="F6" s="664"/>
      <c r="G6" s="664"/>
      <c r="H6" s="665" t="s">
        <v>4</v>
      </c>
      <c r="I6" s="665"/>
      <c r="J6" s="665"/>
      <c r="K6" s="601">
        <v>0.24179999999999999</v>
      </c>
      <c r="M6" s="7"/>
    </row>
    <row r="7" spans="1:48" ht="18" customHeight="1">
      <c r="A7" s="234"/>
      <c r="B7" s="655"/>
      <c r="C7" s="662" t="s">
        <v>68</v>
      </c>
      <c r="D7" s="662"/>
      <c r="E7" s="662"/>
      <c r="F7" s="662"/>
      <c r="G7" s="662"/>
      <c r="H7" s="663" t="s">
        <v>5</v>
      </c>
      <c r="I7" s="663"/>
      <c r="J7" s="663"/>
      <c r="K7" s="602">
        <v>0.14019999999999999</v>
      </c>
      <c r="M7" s="7"/>
    </row>
    <row r="8" spans="1:48" ht="54" customHeight="1">
      <c r="A8" s="234"/>
      <c r="B8" s="539" t="s">
        <v>6</v>
      </c>
      <c r="C8" s="540" t="s">
        <v>7</v>
      </c>
      <c r="D8" s="541" t="s">
        <v>11</v>
      </c>
      <c r="E8" s="542" t="s">
        <v>12</v>
      </c>
      <c r="F8" s="540" t="s">
        <v>13</v>
      </c>
      <c r="G8" s="542" t="s">
        <v>14</v>
      </c>
      <c r="H8" s="540" t="s">
        <v>362</v>
      </c>
      <c r="I8" s="540" t="s">
        <v>15</v>
      </c>
      <c r="J8" s="540" t="s">
        <v>363</v>
      </c>
      <c r="K8" s="540" t="s">
        <v>364</v>
      </c>
      <c r="M8" s="7"/>
    </row>
    <row r="9" spans="1:48" s="1" customFormat="1">
      <c r="A9" s="235"/>
      <c r="B9" s="543"/>
      <c r="C9" s="544"/>
      <c r="D9" s="544"/>
      <c r="E9" s="545"/>
      <c r="F9" s="545"/>
      <c r="G9" s="546"/>
      <c r="H9" s="545"/>
      <c r="I9" s="547"/>
      <c r="J9" s="548"/>
      <c r="K9" s="549"/>
      <c r="L9" s="8"/>
      <c r="M9" s="8"/>
    </row>
    <row r="10" spans="1:48" s="1" customFormat="1" ht="31.5">
      <c r="A10" s="235"/>
      <c r="B10" s="317">
        <f>B14</f>
        <v>1</v>
      </c>
      <c r="C10" s="77" t="s">
        <v>500</v>
      </c>
      <c r="D10" s="229"/>
      <c r="E10" s="240"/>
      <c r="F10" s="240"/>
      <c r="G10" s="241"/>
      <c r="H10" s="240"/>
      <c r="I10" s="423"/>
      <c r="J10" s="424"/>
      <c r="K10" s="223">
        <f>K48</f>
        <v>0</v>
      </c>
      <c r="L10" s="8"/>
    </row>
    <row r="11" spans="1:48" s="1" customFormat="1">
      <c r="A11" s="235"/>
      <c r="B11" s="317"/>
      <c r="C11" s="229"/>
      <c r="D11" s="229"/>
      <c r="E11" s="240"/>
      <c r="F11" s="240"/>
      <c r="G11" s="241"/>
      <c r="H11" s="240"/>
      <c r="I11" s="423"/>
      <c r="J11" s="424"/>
      <c r="K11" s="171"/>
      <c r="L11" s="8"/>
    </row>
    <row r="12" spans="1:48" s="1" customFormat="1">
      <c r="A12" s="235"/>
      <c r="B12" s="243"/>
      <c r="C12" s="244" t="s">
        <v>8</v>
      </c>
      <c r="D12" s="244"/>
      <c r="E12" s="244"/>
      <c r="F12" s="244"/>
      <c r="G12" s="245"/>
      <c r="H12" s="244"/>
      <c r="I12" s="423"/>
      <c r="J12" s="425"/>
      <c r="K12" s="222">
        <f>SUM(K9:K11)</f>
        <v>0</v>
      </c>
    </row>
    <row r="13" spans="1:48" s="1" customFormat="1">
      <c r="A13" s="235"/>
      <c r="B13" s="278"/>
      <c r="C13" s="279"/>
      <c r="D13" s="279"/>
      <c r="E13" s="337"/>
      <c r="F13" s="280"/>
      <c r="G13" s="270"/>
      <c r="H13" s="270"/>
      <c r="I13" s="426"/>
      <c r="J13" s="359"/>
      <c r="K13" s="220"/>
    </row>
    <row r="14" spans="1:48" s="1" customFormat="1" ht="31.5">
      <c r="A14" s="235"/>
      <c r="B14" s="243">
        <v>1</v>
      </c>
      <c r="C14" s="252" t="s">
        <v>69</v>
      </c>
      <c r="D14" s="427"/>
      <c r="E14" s="299"/>
      <c r="F14" s="275"/>
      <c r="G14" s="162"/>
      <c r="H14" s="161"/>
      <c r="I14" s="161"/>
      <c r="J14" s="171"/>
      <c r="K14" s="172"/>
    </row>
    <row r="15" spans="1:48" s="7" customFormat="1" ht="16.5" thickBot="1">
      <c r="A15" s="238"/>
      <c r="B15" s="284" t="s">
        <v>17</v>
      </c>
      <c r="C15" s="229" t="s">
        <v>126</v>
      </c>
      <c r="D15" s="168"/>
      <c r="E15" s="550"/>
      <c r="F15" s="282"/>
      <c r="G15" s="225"/>
      <c r="H15" s="428"/>
      <c r="I15" s="429"/>
      <c r="J15" s="187"/>
      <c r="K15" s="187">
        <f t="shared" ref="K15" si="0">ROUND(G15*J15,2)</f>
        <v>0</v>
      </c>
      <c r="M15" s="536"/>
      <c r="O15" s="536"/>
      <c r="P15" s="537"/>
      <c r="Q15" s="537"/>
    </row>
    <row r="16" spans="1:48" s="134" customFormat="1" ht="32.25" thickBot="1">
      <c r="A16" s="551"/>
      <c r="B16" s="284" t="s">
        <v>71</v>
      </c>
      <c r="C16" s="257" t="s">
        <v>245</v>
      </c>
      <c r="D16" s="285"/>
      <c r="E16" s="286"/>
      <c r="F16" s="258" t="s">
        <v>95</v>
      </c>
      <c r="G16" s="259">
        <v>1</v>
      </c>
      <c r="H16" s="204"/>
      <c r="I16" s="228">
        <f>$K$7</f>
        <v>0.14019999999999999</v>
      </c>
      <c r="J16" s="209">
        <f>ROUND(H16*(I16+1),2)</f>
        <v>0</v>
      </c>
      <c r="K16" s="209">
        <f>ROUND(G16*J16,2)</f>
        <v>0</v>
      </c>
      <c r="L16" s="129"/>
      <c r="M16" s="536"/>
    </row>
    <row r="17" spans="1:15" s="134" customFormat="1" ht="32.25" thickBot="1">
      <c r="A17" s="551"/>
      <c r="B17" s="284" t="s">
        <v>73</v>
      </c>
      <c r="C17" s="257" t="s">
        <v>128</v>
      </c>
      <c r="D17" s="285"/>
      <c r="E17" s="286"/>
      <c r="F17" s="258" t="s">
        <v>31</v>
      </c>
      <c r="G17" s="287">
        <v>74</v>
      </c>
      <c r="H17" s="204"/>
      <c r="I17" s="228">
        <f>$K$7</f>
        <v>0.14019999999999999</v>
      </c>
      <c r="J17" s="209">
        <f t="shared" ref="J17:J44" si="1">ROUND(H17*(I17+1),2)</f>
        <v>0</v>
      </c>
      <c r="K17" s="209">
        <f t="shared" ref="K17:K44" si="2">ROUND(G17*J17,2)</f>
        <v>0</v>
      </c>
      <c r="L17" s="129"/>
      <c r="M17" s="536"/>
    </row>
    <row r="18" spans="1:15" s="7" customFormat="1" ht="16.5" thickBot="1">
      <c r="A18" s="238"/>
      <c r="B18" s="284" t="s">
        <v>19</v>
      </c>
      <c r="C18" s="229" t="s">
        <v>131</v>
      </c>
      <c r="D18" s="186"/>
      <c r="E18" s="185"/>
      <c r="F18" s="305"/>
      <c r="G18" s="231"/>
      <c r="H18" s="429"/>
      <c r="I18" s="429"/>
      <c r="J18" s="209"/>
      <c r="K18" s="209"/>
      <c r="M18" s="536"/>
    </row>
    <row r="19" spans="1:15" s="134" customFormat="1" ht="32.25" thickBot="1">
      <c r="A19" s="551"/>
      <c r="B19" s="284" t="s">
        <v>81</v>
      </c>
      <c r="C19" s="257" t="s">
        <v>431</v>
      </c>
      <c r="D19" s="285"/>
      <c r="E19" s="286"/>
      <c r="F19" s="258" t="s">
        <v>83</v>
      </c>
      <c r="G19" s="287">
        <v>3</v>
      </c>
      <c r="H19" s="204"/>
      <c r="I19" s="228">
        <f>$K$7</f>
        <v>0.14019999999999999</v>
      </c>
      <c r="J19" s="209">
        <f t="shared" si="1"/>
        <v>0</v>
      </c>
      <c r="K19" s="209">
        <f t="shared" si="2"/>
        <v>0</v>
      </c>
      <c r="L19" s="129"/>
      <c r="M19" s="536"/>
    </row>
    <row r="20" spans="1:15" s="134" customFormat="1" ht="48" thickBot="1">
      <c r="A20" s="551"/>
      <c r="B20" s="284" t="s">
        <v>84</v>
      </c>
      <c r="C20" s="257" t="s">
        <v>486</v>
      </c>
      <c r="D20" s="285"/>
      <c r="E20" s="286"/>
      <c r="F20" s="258" t="s">
        <v>95</v>
      </c>
      <c r="G20" s="287">
        <v>1</v>
      </c>
      <c r="H20" s="204"/>
      <c r="I20" s="228">
        <f t="shared" ref="I20:I28" si="3">$K$7</f>
        <v>0.14019999999999999</v>
      </c>
      <c r="J20" s="209">
        <f>ROUND(H20*(I20+1),2)</f>
        <v>0</v>
      </c>
      <c r="K20" s="209">
        <f>ROUND(G20*J20,2)</f>
        <v>0</v>
      </c>
      <c r="L20" s="129"/>
      <c r="M20" s="536"/>
    </row>
    <row r="21" spans="1:15" s="134" customFormat="1" ht="48" thickBot="1">
      <c r="A21" s="551"/>
      <c r="B21" s="284" t="s">
        <v>86</v>
      </c>
      <c r="C21" s="257" t="s">
        <v>246</v>
      </c>
      <c r="D21" s="285"/>
      <c r="E21" s="286"/>
      <c r="F21" s="258" t="s">
        <v>95</v>
      </c>
      <c r="G21" s="287">
        <v>1</v>
      </c>
      <c r="H21" s="204"/>
      <c r="I21" s="228">
        <f t="shared" si="3"/>
        <v>0.14019999999999999</v>
      </c>
      <c r="J21" s="209">
        <f t="shared" si="1"/>
        <v>0</v>
      </c>
      <c r="K21" s="209">
        <f t="shared" si="2"/>
        <v>0</v>
      </c>
      <c r="L21" s="129"/>
      <c r="M21" s="536"/>
    </row>
    <row r="22" spans="1:15" s="134" customFormat="1" ht="32.25" thickBot="1">
      <c r="A22" s="551"/>
      <c r="B22" s="284" t="s">
        <v>88</v>
      </c>
      <c r="C22" s="257" t="s">
        <v>247</v>
      </c>
      <c r="D22" s="285"/>
      <c r="E22" s="286"/>
      <c r="F22" s="258" t="s">
        <v>95</v>
      </c>
      <c r="G22" s="287">
        <v>1</v>
      </c>
      <c r="H22" s="204"/>
      <c r="I22" s="228">
        <f t="shared" si="3"/>
        <v>0.14019999999999999</v>
      </c>
      <c r="J22" s="209">
        <f t="shared" si="1"/>
        <v>0</v>
      </c>
      <c r="K22" s="209">
        <f t="shared" si="2"/>
        <v>0</v>
      </c>
      <c r="L22" s="129"/>
      <c r="M22" s="536"/>
    </row>
    <row r="23" spans="1:15" s="134" customFormat="1" ht="32.25" thickBot="1">
      <c r="A23" s="551"/>
      <c r="B23" s="284" t="s">
        <v>90</v>
      </c>
      <c r="C23" s="257" t="s">
        <v>484</v>
      </c>
      <c r="D23" s="285"/>
      <c r="E23" s="286"/>
      <c r="F23" s="258" t="s">
        <v>95</v>
      </c>
      <c r="G23" s="287">
        <v>1</v>
      </c>
      <c r="H23" s="204"/>
      <c r="I23" s="228">
        <f t="shared" si="3"/>
        <v>0.14019999999999999</v>
      </c>
      <c r="J23" s="209">
        <f>ROUND(H23*(I23+1),2)</f>
        <v>0</v>
      </c>
      <c r="K23" s="209">
        <f>ROUND(G23*J23,2)</f>
        <v>0</v>
      </c>
      <c r="M23" s="536"/>
    </row>
    <row r="24" spans="1:15" s="134" customFormat="1" ht="32.25" thickBot="1">
      <c r="A24" s="551"/>
      <c r="B24" s="284" t="s">
        <v>249</v>
      </c>
      <c r="C24" s="257" t="s">
        <v>248</v>
      </c>
      <c r="D24" s="285"/>
      <c r="E24" s="286"/>
      <c r="F24" s="258" t="s">
        <v>95</v>
      </c>
      <c r="G24" s="287">
        <v>1</v>
      </c>
      <c r="H24" s="204"/>
      <c r="I24" s="228">
        <f t="shared" si="3"/>
        <v>0.14019999999999999</v>
      </c>
      <c r="J24" s="209">
        <f t="shared" si="1"/>
        <v>0</v>
      </c>
      <c r="K24" s="209">
        <f t="shared" si="2"/>
        <v>0</v>
      </c>
      <c r="M24" s="536"/>
    </row>
    <row r="25" spans="1:15" s="134" customFormat="1" ht="32.25" thickBot="1">
      <c r="A25" s="551"/>
      <c r="B25" s="284" t="s">
        <v>250</v>
      </c>
      <c r="C25" s="257" t="s">
        <v>141</v>
      </c>
      <c r="D25" s="285"/>
      <c r="E25" s="286"/>
      <c r="F25" s="258" t="s">
        <v>95</v>
      </c>
      <c r="G25" s="287">
        <v>10</v>
      </c>
      <c r="H25" s="204"/>
      <c r="I25" s="228">
        <f t="shared" si="3"/>
        <v>0.14019999999999999</v>
      </c>
      <c r="J25" s="209">
        <f t="shared" si="1"/>
        <v>0</v>
      </c>
      <c r="K25" s="209">
        <f t="shared" si="2"/>
        <v>0</v>
      </c>
      <c r="L25" s="129"/>
      <c r="M25" s="536"/>
    </row>
    <row r="26" spans="1:15" s="134" customFormat="1" ht="16.5" thickBot="1">
      <c r="A26" s="551"/>
      <c r="B26" s="284" t="s">
        <v>251</v>
      </c>
      <c r="C26" s="257" t="s">
        <v>430</v>
      </c>
      <c r="D26" s="285"/>
      <c r="E26" s="286"/>
      <c r="F26" s="258" t="s">
        <v>95</v>
      </c>
      <c r="G26" s="287">
        <v>2</v>
      </c>
      <c r="H26" s="204"/>
      <c r="I26" s="228">
        <f t="shared" si="3"/>
        <v>0.14019999999999999</v>
      </c>
      <c r="J26" s="209">
        <f t="shared" si="1"/>
        <v>0</v>
      </c>
      <c r="K26" s="209">
        <f t="shared" si="2"/>
        <v>0</v>
      </c>
      <c r="L26" s="129"/>
      <c r="M26" s="536"/>
    </row>
    <row r="27" spans="1:15" s="134" customFormat="1" ht="16.5" thickBot="1">
      <c r="A27" s="551"/>
      <c r="B27" s="284" t="s">
        <v>483</v>
      </c>
      <c r="C27" s="257" t="s">
        <v>463</v>
      </c>
      <c r="D27" s="180"/>
      <c r="E27" s="286"/>
      <c r="F27" s="258" t="s">
        <v>72</v>
      </c>
      <c r="G27" s="287">
        <v>13</v>
      </c>
      <c r="H27" s="204"/>
      <c r="I27" s="228">
        <f t="shared" si="3"/>
        <v>0.14019999999999999</v>
      </c>
      <c r="J27" s="209">
        <f t="shared" si="1"/>
        <v>0</v>
      </c>
      <c r="K27" s="209">
        <f t="shared" si="2"/>
        <v>0</v>
      </c>
      <c r="M27" s="536"/>
      <c r="O27" s="129"/>
    </row>
    <row r="28" spans="1:15" s="134" customFormat="1" ht="32.25" thickBot="1">
      <c r="A28" s="551"/>
      <c r="B28" s="284" t="s">
        <v>485</v>
      </c>
      <c r="C28" s="257" t="s">
        <v>382</v>
      </c>
      <c r="D28" s="180"/>
      <c r="E28" s="286"/>
      <c r="F28" s="258" t="s">
        <v>72</v>
      </c>
      <c r="G28" s="287">
        <v>2</v>
      </c>
      <c r="H28" s="204"/>
      <c r="I28" s="228">
        <f t="shared" si="3"/>
        <v>0.14019999999999999</v>
      </c>
      <c r="J28" s="209">
        <f t="shared" si="1"/>
        <v>0</v>
      </c>
      <c r="K28" s="209">
        <f t="shared" si="2"/>
        <v>0</v>
      </c>
      <c r="M28" s="536"/>
    </row>
    <row r="29" spans="1:15" s="7" customFormat="1" ht="16.5" thickBot="1">
      <c r="A29" s="238"/>
      <c r="B29" s="284" t="s">
        <v>20</v>
      </c>
      <c r="C29" s="229" t="s">
        <v>252</v>
      </c>
      <c r="D29" s="186"/>
      <c r="E29" s="185"/>
      <c r="F29" s="305"/>
      <c r="G29" s="231"/>
      <c r="H29" s="428"/>
      <c r="I29" s="183"/>
      <c r="J29" s="209"/>
      <c r="K29" s="209"/>
      <c r="M29" s="536"/>
    </row>
    <row r="30" spans="1:15" s="134" customFormat="1" ht="16.5" thickBot="1">
      <c r="A30" s="551"/>
      <c r="B30" s="284" t="s">
        <v>93</v>
      </c>
      <c r="C30" s="257" t="s">
        <v>253</v>
      </c>
      <c r="D30" s="180"/>
      <c r="E30" s="286"/>
      <c r="F30" s="258" t="s">
        <v>31</v>
      </c>
      <c r="G30" s="287">
        <v>1.5</v>
      </c>
      <c r="H30" s="204"/>
      <c r="I30" s="228">
        <f>$K$7</f>
        <v>0.14019999999999999</v>
      </c>
      <c r="J30" s="209">
        <f t="shared" si="1"/>
        <v>0</v>
      </c>
      <c r="K30" s="209">
        <f t="shared" si="2"/>
        <v>0</v>
      </c>
      <c r="M30" s="536"/>
    </row>
    <row r="31" spans="1:15" s="7" customFormat="1" ht="16.5" thickBot="1">
      <c r="A31" s="238"/>
      <c r="B31" s="284" t="s">
        <v>21</v>
      </c>
      <c r="C31" s="229" t="s">
        <v>254</v>
      </c>
      <c r="D31" s="186"/>
      <c r="E31" s="185"/>
      <c r="F31" s="305"/>
      <c r="G31" s="231"/>
      <c r="H31" s="184"/>
      <c r="I31" s="429"/>
      <c r="J31" s="209"/>
      <c r="K31" s="209"/>
      <c r="M31" s="536"/>
    </row>
    <row r="32" spans="1:15" s="134" customFormat="1" ht="32.25" thickBot="1">
      <c r="A32" s="551"/>
      <c r="B32" s="284" t="s">
        <v>114</v>
      </c>
      <c r="C32" s="257" t="s">
        <v>384</v>
      </c>
      <c r="D32" s="180"/>
      <c r="E32" s="286"/>
      <c r="F32" s="258" t="s">
        <v>95</v>
      </c>
      <c r="G32" s="287">
        <v>1</v>
      </c>
      <c r="H32" s="204"/>
      <c r="I32" s="228">
        <f t="shared" ref="I32:I36" si="4">$K$7</f>
        <v>0.14019999999999999</v>
      </c>
      <c r="J32" s="209">
        <f t="shared" si="1"/>
        <v>0</v>
      </c>
      <c r="K32" s="209">
        <f t="shared" si="2"/>
        <v>0</v>
      </c>
      <c r="L32" s="129"/>
      <c r="M32" s="536"/>
    </row>
    <row r="33" spans="1:16" s="134" customFormat="1" ht="32.25" thickBot="1">
      <c r="A33" s="551"/>
      <c r="B33" s="284" t="s">
        <v>116</v>
      </c>
      <c r="C33" s="257" t="s">
        <v>383</v>
      </c>
      <c r="D33" s="180"/>
      <c r="E33" s="286"/>
      <c r="F33" s="258" t="s">
        <v>95</v>
      </c>
      <c r="G33" s="287">
        <v>1</v>
      </c>
      <c r="H33" s="204"/>
      <c r="I33" s="228">
        <f t="shared" si="4"/>
        <v>0.14019999999999999</v>
      </c>
      <c r="J33" s="209">
        <f t="shared" si="1"/>
        <v>0</v>
      </c>
      <c r="K33" s="209">
        <f t="shared" si="2"/>
        <v>0</v>
      </c>
      <c r="L33" s="129"/>
      <c r="M33" s="536"/>
    </row>
    <row r="34" spans="1:16" s="134" customFormat="1" ht="16.5" thickBot="1">
      <c r="A34" s="551"/>
      <c r="B34" s="284" t="s">
        <v>118</v>
      </c>
      <c r="C34" s="257" t="s">
        <v>255</v>
      </c>
      <c r="D34" s="180"/>
      <c r="E34" s="286"/>
      <c r="F34" s="258" t="s">
        <v>95</v>
      </c>
      <c r="G34" s="287">
        <v>1</v>
      </c>
      <c r="H34" s="204"/>
      <c r="I34" s="228">
        <f t="shared" si="4"/>
        <v>0.14019999999999999</v>
      </c>
      <c r="J34" s="209">
        <f t="shared" si="1"/>
        <v>0</v>
      </c>
      <c r="K34" s="209">
        <f t="shared" si="2"/>
        <v>0</v>
      </c>
      <c r="L34" s="129"/>
      <c r="M34" s="536"/>
    </row>
    <row r="35" spans="1:16" s="134" customFormat="1" ht="16.5" thickBot="1">
      <c r="A35" s="551"/>
      <c r="B35" s="284" t="s">
        <v>120</v>
      </c>
      <c r="C35" s="257" t="s">
        <v>388</v>
      </c>
      <c r="D35" s="180"/>
      <c r="E35" s="286"/>
      <c r="F35" s="258" t="s">
        <v>95</v>
      </c>
      <c r="G35" s="287">
        <v>2</v>
      </c>
      <c r="H35" s="204"/>
      <c r="I35" s="228">
        <f t="shared" si="4"/>
        <v>0.14019999999999999</v>
      </c>
      <c r="J35" s="209">
        <f t="shared" si="1"/>
        <v>0</v>
      </c>
      <c r="K35" s="209">
        <f t="shared" si="2"/>
        <v>0</v>
      </c>
      <c r="L35" s="129"/>
      <c r="M35" s="536"/>
    </row>
    <row r="36" spans="1:16" s="134" customFormat="1" ht="16.5" thickBot="1">
      <c r="A36" s="551"/>
      <c r="B36" s="284" t="s">
        <v>121</v>
      </c>
      <c r="C36" s="257" t="s">
        <v>464</v>
      </c>
      <c r="D36" s="180"/>
      <c r="E36" s="286"/>
      <c r="F36" s="258" t="s">
        <v>72</v>
      </c>
      <c r="G36" s="287">
        <v>1</v>
      </c>
      <c r="H36" s="204"/>
      <c r="I36" s="228">
        <f t="shared" si="4"/>
        <v>0.14019999999999999</v>
      </c>
      <c r="J36" s="209">
        <f t="shared" si="1"/>
        <v>0</v>
      </c>
      <c r="K36" s="209">
        <f t="shared" si="2"/>
        <v>0</v>
      </c>
      <c r="M36" s="536"/>
      <c r="O36" s="129"/>
    </row>
    <row r="37" spans="1:16" s="7" customFormat="1" ht="16.5" thickBot="1">
      <c r="A37" s="238"/>
      <c r="B37" s="284" t="s">
        <v>125</v>
      </c>
      <c r="C37" s="229" t="s">
        <v>256</v>
      </c>
      <c r="D37" s="552"/>
      <c r="E37" s="550"/>
      <c r="F37" s="282"/>
      <c r="G37" s="225"/>
      <c r="H37" s="428"/>
      <c r="I37" s="429"/>
      <c r="J37" s="209"/>
      <c r="K37" s="209"/>
      <c r="M37" s="536"/>
    </row>
    <row r="38" spans="1:16" s="134" customFormat="1" ht="32.25" thickBot="1">
      <c r="A38" s="551"/>
      <c r="B38" s="284" t="s">
        <v>127</v>
      </c>
      <c r="C38" s="257" t="s">
        <v>381</v>
      </c>
      <c r="D38" s="285"/>
      <c r="E38" s="286"/>
      <c r="F38" s="258" t="s">
        <v>95</v>
      </c>
      <c r="G38" s="287">
        <v>1</v>
      </c>
      <c r="H38" s="204"/>
      <c r="I38" s="228">
        <f t="shared" ref="I38:I44" si="5">$K$7</f>
        <v>0.14019999999999999</v>
      </c>
      <c r="J38" s="209">
        <f t="shared" si="1"/>
        <v>0</v>
      </c>
      <c r="K38" s="209">
        <f t="shared" si="2"/>
        <v>0</v>
      </c>
      <c r="L38" s="129"/>
      <c r="M38" s="536"/>
    </row>
    <row r="39" spans="1:16" s="134" customFormat="1" ht="63.75" thickBot="1">
      <c r="A39" s="551"/>
      <c r="B39" s="284" t="s">
        <v>129</v>
      </c>
      <c r="C39" s="257" t="s">
        <v>432</v>
      </c>
      <c r="D39" s="285"/>
      <c r="E39" s="286"/>
      <c r="F39" s="258" t="s">
        <v>95</v>
      </c>
      <c r="G39" s="287">
        <v>1</v>
      </c>
      <c r="H39" s="204"/>
      <c r="I39" s="228">
        <f t="shared" si="5"/>
        <v>0.14019999999999999</v>
      </c>
      <c r="J39" s="209">
        <f t="shared" si="1"/>
        <v>0</v>
      </c>
      <c r="K39" s="209">
        <f t="shared" si="2"/>
        <v>0</v>
      </c>
      <c r="L39" s="129"/>
      <c r="M39" s="536"/>
    </row>
    <row r="40" spans="1:16" s="134" customFormat="1" ht="48" thickBot="1">
      <c r="A40" s="551"/>
      <c r="B40" s="284" t="s">
        <v>257</v>
      </c>
      <c r="C40" s="257" t="s">
        <v>258</v>
      </c>
      <c r="D40" s="285"/>
      <c r="E40" s="286"/>
      <c r="F40" s="258" t="s">
        <v>95</v>
      </c>
      <c r="G40" s="287">
        <v>1</v>
      </c>
      <c r="H40" s="204"/>
      <c r="I40" s="228">
        <f t="shared" si="5"/>
        <v>0.14019999999999999</v>
      </c>
      <c r="J40" s="209">
        <f t="shared" si="1"/>
        <v>0</v>
      </c>
      <c r="K40" s="209">
        <f t="shared" si="2"/>
        <v>0</v>
      </c>
      <c r="L40" s="129"/>
      <c r="M40" s="536"/>
    </row>
    <row r="41" spans="1:16" s="7" customFormat="1" ht="16.5" thickBot="1">
      <c r="A41" s="238"/>
      <c r="B41" s="284" t="s">
        <v>130</v>
      </c>
      <c r="C41" s="229" t="s">
        <v>92</v>
      </c>
      <c r="D41" s="552"/>
      <c r="E41" s="550"/>
      <c r="F41" s="282"/>
      <c r="G41" s="225"/>
      <c r="H41" s="184"/>
      <c r="I41" s="228"/>
      <c r="J41" s="209"/>
      <c r="K41" s="209"/>
      <c r="M41" s="536"/>
    </row>
    <row r="42" spans="1:16" s="134" customFormat="1" ht="48" thickBot="1">
      <c r="A42" s="551"/>
      <c r="B42" s="284" t="s">
        <v>132</v>
      </c>
      <c r="C42" s="257" t="s">
        <v>259</v>
      </c>
      <c r="D42" s="285" t="s">
        <v>439</v>
      </c>
      <c r="E42" s="286" t="s">
        <v>26</v>
      </c>
      <c r="F42" s="258" t="s">
        <v>95</v>
      </c>
      <c r="G42" s="259">
        <v>6</v>
      </c>
      <c r="H42" s="598">
        <f>ROUND('C-1.1_05'!$G$23,2)</f>
        <v>0</v>
      </c>
      <c r="I42" s="228">
        <f t="shared" si="5"/>
        <v>0.14019999999999999</v>
      </c>
      <c r="J42" s="209">
        <f t="shared" si="1"/>
        <v>0</v>
      </c>
      <c r="K42" s="209">
        <f t="shared" si="2"/>
        <v>0</v>
      </c>
      <c r="M42" s="536"/>
      <c r="N42" s="129"/>
      <c r="O42" s="538"/>
      <c r="P42" s="7"/>
    </row>
    <row r="43" spans="1:16" s="134" customFormat="1" ht="48" thickBot="1">
      <c r="A43" s="551"/>
      <c r="B43" s="284" t="s">
        <v>134</v>
      </c>
      <c r="C43" s="257" t="s">
        <v>260</v>
      </c>
      <c r="D43" s="285" t="s">
        <v>440</v>
      </c>
      <c r="E43" s="286" t="s">
        <v>26</v>
      </c>
      <c r="F43" s="258" t="s">
        <v>95</v>
      </c>
      <c r="G43" s="259">
        <v>7</v>
      </c>
      <c r="H43" s="598">
        <f>ROUND('C-1.1_06'!$G$24,2)</f>
        <v>0</v>
      </c>
      <c r="I43" s="228">
        <f t="shared" si="5"/>
        <v>0.14019999999999999</v>
      </c>
      <c r="J43" s="209">
        <f t="shared" si="1"/>
        <v>0</v>
      </c>
      <c r="K43" s="209">
        <f t="shared" si="2"/>
        <v>0</v>
      </c>
      <c r="M43" s="536"/>
    </row>
    <row r="44" spans="1:16" s="134" customFormat="1" ht="63.75" thickBot="1">
      <c r="A44" s="551"/>
      <c r="B44" s="307" t="s">
        <v>136</v>
      </c>
      <c r="C44" s="308" t="s">
        <v>261</v>
      </c>
      <c r="D44" s="309" t="s">
        <v>441</v>
      </c>
      <c r="E44" s="310" t="s">
        <v>26</v>
      </c>
      <c r="F44" s="311" t="s">
        <v>95</v>
      </c>
      <c r="G44" s="600">
        <v>4</v>
      </c>
      <c r="H44" s="598">
        <f>ROUND('C-1.1_07'!$G$24,2)</f>
        <v>0</v>
      </c>
      <c r="I44" s="230">
        <f t="shared" si="5"/>
        <v>0.14019999999999999</v>
      </c>
      <c r="J44" s="181">
        <f t="shared" si="1"/>
        <v>0</v>
      </c>
      <c r="K44" s="181">
        <f t="shared" si="2"/>
        <v>0</v>
      </c>
      <c r="M44" s="536"/>
    </row>
    <row r="45" spans="1:16" s="134" customFormat="1" ht="16.5" thickBot="1">
      <c r="A45" s="551"/>
      <c r="B45" s="284" t="s">
        <v>148</v>
      </c>
      <c r="C45" s="229" t="s">
        <v>487</v>
      </c>
      <c r="D45" s="186"/>
      <c r="E45" s="185"/>
      <c r="F45" s="305"/>
      <c r="G45" s="231"/>
      <c r="H45" s="184"/>
      <c r="I45" s="183"/>
      <c r="J45" s="209"/>
      <c r="K45" s="209"/>
      <c r="M45" s="536"/>
    </row>
    <row r="46" spans="1:16" s="134" customFormat="1" ht="48" thickBot="1">
      <c r="A46" s="551"/>
      <c r="B46" s="284" t="s">
        <v>150</v>
      </c>
      <c r="C46" s="257" t="s">
        <v>488</v>
      </c>
      <c r="D46" s="553"/>
      <c r="E46" s="286"/>
      <c r="F46" s="258" t="s">
        <v>95</v>
      </c>
      <c r="G46" s="287">
        <v>1</v>
      </c>
      <c r="H46" s="204"/>
      <c r="I46" s="228">
        <f>$K$7</f>
        <v>0.14019999999999999</v>
      </c>
      <c r="J46" s="209">
        <f>ROUND(H46*(I46+1),2)</f>
        <v>0</v>
      </c>
      <c r="K46" s="209">
        <f>ROUND(G46*J46,2)</f>
        <v>0</v>
      </c>
      <c r="M46" s="536"/>
    </row>
    <row r="47" spans="1:16" s="7" customFormat="1">
      <c r="A47" s="238"/>
      <c r="B47" s="430"/>
      <c r="C47" s="347"/>
      <c r="D47" s="78"/>
      <c r="E47" s="79"/>
      <c r="F47" s="348"/>
      <c r="G47" s="431"/>
      <c r="H47" s="432"/>
      <c r="I47" s="554"/>
      <c r="J47" s="178"/>
      <c r="K47" s="187"/>
      <c r="M47" s="536"/>
    </row>
    <row r="48" spans="1:16" s="1" customFormat="1">
      <c r="A48" s="235"/>
      <c r="B48" s="273"/>
      <c r="C48" s="244" t="s">
        <v>23</v>
      </c>
      <c r="D48" s="433"/>
      <c r="E48" s="434"/>
      <c r="F48" s="299"/>
      <c r="G48" s="157"/>
      <c r="H48" s="156"/>
      <c r="I48" s="435"/>
      <c r="J48" s="436"/>
      <c r="K48" s="207">
        <f>SUM(K14:K47)</f>
        <v>0</v>
      </c>
      <c r="M48" s="536"/>
    </row>
    <row r="49" spans="1:13" s="1" customFormat="1">
      <c r="A49" s="235"/>
      <c r="B49" s="153"/>
      <c r="C49" s="316"/>
      <c r="D49" s="437"/>
      <c r="E49" s="438"/>
      <c r="F49" s="316"/>
      <c r="G49" s="151"/>
      <c r="H49" s="151"/>
      <c r="I49" s="439"/>
      <c r="J49" s="436"/>
      <c r="K49" s="187"/>
      <c r="M49" s="536"/>
    </row>
    <row r="50" spans="1:13" s="5" customFormat="1">
      <c r="A50" s="250"/>
      <c r="B50" s="153"/>
      <c r="C50" s="347"/>
      <c r="D50" s="440"/>
      <c r="E50" s="441"/>
      <c r="F50" s="348"/>
      <c r="G50" s="442"/>
      <c r="H50" s="443"/>
      <c r="I50" s="432"/>
      <c r="J50" s="159"/>
      <c r="K50" s="187"/>
      <c r="L50" s="232"/>
      <c r="M50" s="536"/>
    </row>
    <row r="51" spans="1:13" s="5" customFormat="1">
      <c r="A51" s="250"/>
      <c r="B51" s="555"/>
      <c r="C51" s="556" t="s">
        <v>8</v>
      </c>
      <c r="D51" s="557"/>
      <c r="E51" s="558"/>
      <c r="F51" s="269"/>
      <c r="G51" s="271"/>
      <c r="H51" s="271"/>
      <c r="I51" s="426"/>
      <c r="J51" s="359"/>
      <c r="K51" s="559">
        <f>SUM(K14:K50)/2</f>
        <v>0</v>
      </c>
      <c r="L51" s="232"/>
      <c r="M51" s="536"/>
    </row>
    <row r="52" spans="1:13">
      <c r="B52" s="560"/>
      <c r="C52" s="561"/>
      <c r="D52" s="562"/>
      <c r="E52" s="563"/>
      <c r="F52" s="564"/>
      <c r="G52" s="565"/>
      <c r="H52" s="566"/>
      <c r="I52" s="212"/>
      <c r="J52" s="567"/>
      <c r="K52" s="565"/>
      <c r="M52" s="536"/>
    </row>
    <row r="53" spans="1:13">
      <c r="B53" s="368"/>
      <c r="H53" s="369"/>
      <c r="I53" s="369"/>
      <c r="J53" s="190"/>
      <c r="M53" s="536"/>
    </row>
    <row r="54" spans="1:13">
      <c r="B54" s="368"/>
      <c r="H54" s="369"/>
      <c r="I54" s="369"/>
      <c r="J54" s="237"/>
      <c r="M54" s="536"/>
    </row>
    <row r="55" spans="1:13">
      <c r="B55" s="368"/>
      <c r="H55" s="369"/>
      <c r="I55" s="369"/>
      <c r="J55" s="237"/>
      <c r="M55" s="536"/>
    </row>
    <row r="56" spans="1:13">
      <c r="B56" s="368"/>
      <c r="H56" s="369"/>
      <c r="I56" s="369"/>
      <c r="M56" s="536"/>
    </row>
    <row r="57" spans="1:13">
      <c r="B57" s="368"/>
      <c r="H57" s="369"/>
      <c r="I57" s="369"/>
      <c r="M57" s="536"/>
    </row>
    <row r="58" spans="1:13">
      <c r="B58" s="368"/>
      <c r="H58" s="369"/>
      <c r="I58" s="369"/>
      <c r="M58" s="536"/>
    </row>
    <row r="59" spans="1:13">
      <c r="B59" s="368"/>
      <c r="H59" s="369"/>
      <c r="I59" s="369"/>
      <c r="M59" s="536"/>
    </row>
    <row r="60" spans="1:13">
      <c r="B60" s="368"/>
      <c r="H60" s="369"/>
      <c r="I60" s="369"/>
      <c r="J60" s="237"/>
      <c r="M60" s="536"/>
    </row>
    <row r="61" spans="1:13">
      <c r="B61" s="368"/>
      <c r="H61" s="369"/>
      <c r="I61" s="369"/>
      <c r="M61" s="536"/>
    </row>
    <row r="62" spans="1:13">
      <c r="B62" s="368"/>
      <c r="H62" s="369"/>
      <c r="I62" s="369"/>
      <c r="M62" s="536"/>
    </row>
    <row r="63" spans="1:13">
      <c r="B63" s="368"/>
      <c r="H63" s="369"/>
      <c r="I63" s="369"/>
      <c r="M63" s="536"/>
    </row>
    <row r="64" spans="1:13">
      <c r="B64" s="368"/>
      <c r="H64" s="369"/>
      <c r="I64" s="369"/>
      <c r="M64" s="536"/>
    </row>
    <row r="65" spans="1:13">
      <c r="B65" s="368"/>
      <c r="H65" s="369"/>
      <c r="I65" s="369"/>
      <c r="M65" s="536"/>
    </row>
    <row r="66" spans="1:13">
      <c r="B66" s="368"/>
      <c r="H66" s="369"/>
      <c r="I66" s="369"/>
      <c r="M66" s="536"/>
    </row>
    <row r="67" spans="1:13" s="12" customFormat="1">
      <c r="A67" s="236"/>
      <c r="B67" s="368"/>
      <c r="C67" s="236"/>
      <c r="D67" s="236"/>
      <c r="E67" s="239"/>
      <c r="F67" s="238"/>
      <c r="G67" s="237"/>
      <c r="H67" s="369"/>
      <c r="I67" s="369"/>
      <c r="J67" s="238"/>
      <c r="K67" s="236"/>
      <c r="M67" s="536"/>
    </row>
    <row r="68" spans="1:13" s="12" customFormat="1">
      <c r="A68" s="236"/>
      <c r="B68" s="368"/>
      <c r="C68" s="236"/>
      <c r="D68" s="236"/>
      <c r="E68" s="239"/>
      <c r="F68" s="238"/>
      <c r="G68" s="237"/>
      <c r="H68" s="369"/>
      <c r="I68" s="369"/>
      <c r="J68" s="238"/>
      <c r="K68" s="236"/>
      <c r="M68" s="536"/>
    </row>
    <row r="69" spans="1:13" s="12" customFormat="1">
      <c r="A69" s="236"/>
      <c r="B69" s="368"/>
      <c r="C69" s="236"/>
      <c r="D69" s="236"/>
      <c r="E69" s="239"/>
      <c r="F69" s="238"/>
      <c r="G69" s="237"/>
      <c r="H69" s="369"/>
      <c r="I69" s="369"/>
      <c r="J69" s="238"/>
      <c r="K69" s="236"/>
      <c r="M69" s="536"/>
    </row>
    <row r="70" spans="1:13" s="12" customFormat="1">
      <c r="A70" s="236"/>
      <c r="B70" s="368"/>
      <c r="C70" s="236"/>
      <c r="D70" s="236"/>
      <c r="E70" s="239"/>
      <c r="F70" s="238"/>
      <c r="G70" s="237"/>
      <c r="H70" s="369"/>
      <c r="I70" s="369"/>
      <c r="J70" s="238"/>
      <c r="K70" s="236"/>
      <c r="M70" s="536"/>
    </row>
    <row r="71" spans="1:13" s="12" customFormat="1">
      <c r="A71" s="236"/>
      <c r="B71" s="368"/>
      <c r="C71" s="236"/>
      <c r="D71" s="236"/>
      <c r="E71" s="239"/>
      <c r="F71" s="238"/>
      <c r="G71" s="237"/>
      <c r="H71" s="369"/>
      <c r="I71" s="369"/>
      <c r="J71" s="238"/>
      <c r="K71" s="236"/>
      <c r="M71" s="536"/>
    </row>
    <row r="72" spans="1:13" s="12" customFormat="1">
      <c r="A72" s="236"/>
      <c r="B72" s="368"/>
      <c r="C72" s="236"/>
      <c r="D72" s="236"/>
      <c r="E72" s="239"/>
      <c r="F72" s="238"/>
      <c r="G72" s="237"/>
      <c r="H72" s="369"/>
      <c r="I72" s="369"/>
      <c r="J72" s="238"/>
      <c r="K72" s="236"/>
      <c r="M72" s="536"/>
    </row>
    <row r="73" spans="1:13" s="12" customFormat="1">
      <c r="A73" s="236"/>
      <c r="B73" s="368"/>
      <c r="C73" s="236"/>
      <c r="D73" s="236"/>
      <c r="E73" s="239"/>
      <c r="F73" s="238"/>
      <c r="G73" s="237"/>
      <c r="H73" s="369"/>
      <c r="I73" s="369"/>
      <c r="J73" s="238"/>
      <c r="K73" s="236"/>
      <c r="M73" s="536"/>
    </row>
    <row r="74" spans="1:13" s="12" customFormat="1">
      <c r="A74" s="236"/>
      <c r="B74" s="368"/>
      <c r="C74" s="236"/>
      <c r="D74" s="236"/>
      <c r="E74" s="239"/>
      <c r="F74" s="238"/>
      <c r="G74" s="237"/>
      <c r="H74" s="369"/>
      <c r="I74" s="369"/>
      <c r="J74" s="238"/>
      <c r="K74" s="236"/>
      <c r="M74" s="536"/>
    </row>
    <row r="75" spans="1:13" s="12" customFormat="1">
      <c r="A75" s="236"/>
      <c r="B75" s="368"/>
      <c r="C75" s="236"/>
      <c r="D75" s="236"/>
      <c r="E75" s="239"/>
      <c r="F75" s="238"/>
      <c r="G75" s="237"/>
      <c r="H75" s="369"/>
      <c r="I75" s="369"/>
      <c r="J75" s="238"/>
      <c r="K75" s="236"/>
      <c r="M75" s="536"/>
    </row>
    <row r="76" spans="1:13" s="12" customFormat="1">
      <c r="A76" s="236"/>
      <c r="B76" s="368"/>
      <c r="C76" s="236"/>
      <c r="D76" s="236"/>
      <c r="E76" s="239"/>
      <c r="F76" s="238"/>
      <c r="G76" s="237"/>
      <c r="H76" s="369"/>
      <c r="I76" s="369"/>
      <c r="J76" s="238"/>
      <c r="K76" s="236"/>
      <c r="M76" s="536"/>
    </row>
    <row r="77" spans="1:13" s="12" customFormat="1">
      <c r="A77" s="236"/>
      <c r="B77" s="368"/>
      <c r="C77" s="236"/>
      <c r="D77" s="236"/>
      <c r="E77" s="239"/>
      <c r="F77" s="238"/>
      <c r="G77" s="237"/>
      <c r="H77" s="369"/>
      <c r="I77" s="369"/>
      <c r="J77" s="238"/>
      <c r="K77" s="236"/>
      <c r="M77" s="536"/>
    </row>
    <row r="78" spans="1:13" s="12" customFormat="1">
      <c r="A78" s="236"/>
      <c r="B78" s="368"/>
      <c r="C78" s="236"/>
      <c r="D78" s="236"/>
      <c r="E78" s="239"/>
      <c r="F78" s="238"/>
      <c r="G78" s="237"/>
      <c r="H78" s="369"/>
      <c r="I78" s="369"/>
      <c r="J78" s="238"/>
      <c r="K78" s="236"/>
      <c r="M78" s="536"/>
    </row>
    <row r="79" spans="1:13" s="12" customFormat="1">
      <c r="A79" s="236"/>
      <c r="B79" s="368"/>
      <c r="C79" s="236"/>
      <c r="D79" s="236"/>
      <c r="E79" s="239"/>
      <c r="F79" s="238"/>
      <c r="G79" s="237"/>
      <c r="H79" s="369"/>
      <c r="I79" s="369"/>
      <c r="J79" s="238"/>
      <c r="K79" s="236"/>
      <c r="M79" s="536"/>
    </row>
    <row r="80" spans="1:13" s="12" customFormat="1">
      <c r="A80" s="236"/>
      <c r="B80" s="368"/>
      <c r="C80" s="236"/>
      <c r="D80" s="236"/>
      <c r="E80" s="239"/>
      <c r="F80" s="238"/>
      <c r="G80" s="237"/>
      <c r="H80" s="369"/>
      <c r="I80" s="369"/>
      <c r="J80" s="238"/>
      <c r="K80" s="236"/>
      <c r="M80" s="536"/>
    </row>
    <row r="81" spans="1:13" s="12" customFormat="1">
      <c r="A81" s="236"/>
      <c r="B81" s="368"/>
      <c r="C81" s="236"/>
      <c r="D81" s="236"/>
      <c r="E81" s="239"/>
      <c r="F81" s="238"/>
      <c r="G81" s="237"/>
      <c r="H81" s="369"/>
      <c r="I81" s="369"/>
      <c r="J81" s="238"/>
      <c r="K81" s="236"/>
      <c r="M81" s="536"/>
    </row>
    <row r="82" spans="1:13" s="12" customFormat="1">
      <c r="A82" s="236"/>
      <c r="B82" s="368"/>
      <c r="C82" s="236"/>
      <c r="D82" s="236"/>
      <c r="E82" s="239"/>
      <c r="F82" s="238"/>
      <c r="G82" s="237"/>
      <c r="H82" s="369"/>
      <c r="I82" s="369"/>
      <c r="J82" s="238"/>
      <c r="K82" s="236"/>
      <c r="M82" s="536"/>
    </row>
    <row r="83" spans="1:13">
      <c r="B83" s="368"/>
      <c r="H83" s="369"/>
      <c r="I83" s="369"/>
      <c r="M83" s="536"/>
    </row>
    <row r="84" spans="1:13">
      <c r="B84" s="368"/>
      <c r="H84" s="369"/>
      <c r="I84" s="369"/>
      <c r="M84" s="536"/>
    </row>
    <row r="85" spans="1:13">
      <c r="B85" s="368"/>
      <c r="H85" s="369"/>
      <c r="I85" s="369"/>
      <c r="M85" s="536"/>
    </row>
    <row r="86" spans="1:13" s="1" customFormat="1">
      <c r="A86" s="235"/>
      <c r="B86" s="368"/>
      <c r="C86" s="235"/>
      <c r="D86" s="238"/>
      <c r="E86" s="239"/>
      <c r="F86" s="238"/>
      <c r="G86" s="238"/>
      <c r="H86" s="369"/>
      <c r="I86" s="369"/>
      <c r="J86" s="238"/>
      <c r="K86" s="235"/>
    </row>
    <row r="87" spans="1:13" s="1" customFormat="1">
      <c r="A87" s="235"/>
      <c r="B87" s="368"/>
      <c r="C87" s="235"/>
      <c r="D87" s="238"/>
      <c r="E87" s="239"/>
      <c r="F87" s="238"/>
      <c r="G87" s="238"/>
      <c r="H87" s="369"/>
      <c r="I87" s="369"/>
      <c r="J87" s="238"/>
      <c r="K87" s="235"/>
    </row>
    <row r="88" spans="1:13" s="1" customFormat="1">
      <c r="A88" s="235"/>
      <c r="B88" s="368"/>
      <c r="C88" s="235"/>
      <c r="D88" s="238"/>
      <c r="E88" s="239"/>
      <c r="F88" s="238"/>
      <c r="G88" s="238"/>
      <c r="H88" s="238"/>
      <c r="I88" s="238"/>
      <c r="J88" s="238"/>
      <c r="K88" s="235"/>
    </row>
    <row r="89" spans="1:13" s="1" customFormat="1">
      <c r="A89" s="235"/>
      <c r="B89" s="368"/>
      <c r="C89" s="235"/>
      <c r="D89" s="238"/>
      <c r="E89" s="239"/>
      <c r="F89" s="238"/>
      <c r="G89" s="238"/>
      <c r="H89" s="238"/>
      <c r="I89" s="238"/>
      <c r="J89" s="238"/>
      <c r="K89" s="235"/>
    </row>
    <row r="90" spans="1:13" s="1" customFormat="1">
      <c r="A90" s="235"/>
      <c r="B90" s="368"/>
      <c r="C90" s="235"/>
      <c r="D90" s="238"/>
      <c r="E90" s="239"/>
      <c r="F90" s="238"/>
      <c r="G90" s="238"/>
      <c r="H90" s="238"/>
      <c r="I90" s="238"/>
      <c r="J90" s="238"/>
      <c r="K90" s="235"/>
    </row>
    <row r="91" spans="1:13" s="1" customFormat="1">
      <c r="A91" s="235"/>
      <c r="B91" s="368"/>
      <c r="C91" s="235"/>
      <c r="D91" s="238"/>
      <c r="E91" s="239"/>
      <c r="F91" s="238"/>
      <c r="G91" s="238"/>
      <c r="H91" s="238"/>
      <c r="I91" s="238"/>
      <c r="J91" s="238"/>
      <c r="K91" s="235"/>
    </row>
    <row r="92" spans="1:13" s="1" customFormat="1">
      <c r="A92" s="235"/>
      <c r="B92" s="368"/>
      <c r="C92" s="235"/>
      <c r="D92" s="238"/>
      <c r="E92" s="239"/>
      <c r="F92" s="238"/>
      <c r="G92" s="238"/>
      <c r="H92" s="238"/>
      <c r="I92" s="238"/>
      <c r="J92" s="238"/>
      <c r="K92" s="235"/>
    </row>
    <row r="93" spans="1:13" s="1" customFormat="1">
      <c r="A93" s="235"/>
      <c r="B93" s="368"/>
      <c r="C93" s="235"/>
      <c r="D93" s="238"/>
      <c r="E93" s="239"/>
      <c r="F93" s="238"/>
      <c r="G93" s="238"/>
      <c r="H93" s="238"/>
      <c r="I93" s="238"/>
      <c r="J93" s="238"/>
      <c r="K93" s="235"/>
    </row>
  </sheetData>
  <sheetProtection algorithmName="SHA-512" hashValue="ofcykVRz7QS9PUC724+2Y8m2g7+S318zD/rggSpvVa+QLn2vZ5wGUA4/j+PLuTS/zMoxFIr2bMm7Ea3KnCvEFQ==" saltValue="XNhs45KJ+cGtVpuOW3t3CA=="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2" manualBreakCount="2">
    <brk id="13" max="16383" man="1"/>
    <brk id="44" max="16383" man="1"/>
  </rowBreaks>
  <legacy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1">
    <tabColor theme="8" tint="0.39997558519241921"/>
  </sheetPr>
  <dimension ref="A1:AMJ50"/>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237" customWidth="1"/>
    <col min="6" max="6" width="8.7109375" style="238" customWidth="1"/>
    <col min="7" max="7" width="11.7109375" style="237" customWidth="1"/>
    <col min="8" max="8" width="11.140625" style="238" customWidth="1"/>
    <col min="9" max="9" width="8.85546875" style="238" customWidth="1"/>
    <col min="10" max="10" width="13.7109375" style="238" customWidth="1"/>
    <col min="11" max="11" width="15.7109375" style="238" customWidth="1"/>
    <col min="12" max="12" width="10.5703125" style="1" customWidth="1"/>
    <col min="13" max="13" width="18.28515625" style="1" customWidth="1"/>
    <col min="14" max="1024" width="9.140625" style="1"/>
    <col min="1025" max="16384" width="9.140625" style="318"/>
  </cols>
  <sheetData>
    <row r="1" spans="1:48" ht="37.5" customHeight="1">
      <c r="B1" s="639" t="s">
        <v>508</v>
      </c>
      <c r="C1" s="639"/>
      <c r="D1" s="640" t="s">
        <v>509</v>
      </c>
      <c r="E1" s="640"/>
      <c r="F1" s="640"/>
      <c r="G1" s="640"/>
      <c r="H1" s="640"/>
      <c r="I1" s="640"/>
      <c r="J1" s="640"/>
      <c r="K1" s="640"/>
    </row>
    <row r="2" spans="1:48" ht="18" customHeight="1">
      <c r="A2" s="234"/>
      <c r="B2" s="644" t="s">
        <v>0</v>
      </c>
      <c r="C2" s="646" t="s">
        <v>1</v>
      </c>
      <c r="D2" s="647"/>
      <c r="E2" s="647"/>
      <c r="F2" s="647"/>
      <c r="G2" s="647"/>
      <c r="H2" s="647"/>
      <c r="I2" s="647"/>
      <c r="J2" s="647"/>
      <c r="K2" s="648"/>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row>
    <row r="5" spans="1:48" ht="42.75" customHeight="1">
      <c r="A5" s="234"/>
      <c r="B5" s="644"/>
      <c r="C5" s="652" t="s">
        <v>493</v>
      </c>
      <c r="D5" s="653"/>
      <c r="E5" s="653"/>
      <c r="F5" s="653"/>
      <c r="G5" s="653"/>
      <c r="H5" s="653"/>
      <c r="I5" s="653"/>
      <c r="J5" s="653"/>
      <c r="K5" s="654"/>
      <c r="M5" s="322"/>
    </row>
    <row r="6" spans="1:48" ht="18" customHeight="1">
      <c r="A6" s="234"/>
      <c r="B6" s="644"/>
      <c r="C6" s="656" t="s">
        <v>3</v>
      </c>
      <c r="D6" s="657"/>
      <c r="E6" s="657"/>
      <c r="F6" s="657"/>
      <c r="G6" s="657"/>
      <c r="H6" s="657"/>
      <c r="I6" s="657"/>
      <c r="J6" s="657"/>
      <c r="K6" s="658"/>
    </row>
    <row r="7" spans="1:48" ht="18" customHeight="1">
      <c r="A7" s="234"/>
      <c r="B7" s="655"/>
      <c r="C7" s="659"/>
      <c r="D7" s="660"/>
      <c r="E7" s="660"/>
      <c r="F7" s="660"/>
      <c r="G7" s="660"/>
      <c r="H7" s="660"/>
      <c r="I7" s="660"/>
      <c r="J7" s="660"/>
      <c r="K7" s="661"/>
    </row>
    <row r="8" spans="1:48" ht="54" customHeight="1">
      <c r="A8" s="234"/>
      <c r="B8" s="218" t="s">
        <v>6</v>
      </c>
      <c r="C8" s="641" t="s">
        <v>7</v>
      </c>
      <c r="D8" s="641"/>
      <c r="E8" s="641"/>
      <c r="F8" s="641"/>
      <c r="G8" s="641"/>
      <c r="H8" s="641" t="s">
        <v>364</v>
      </c>
      <c r="I8" s="641"/>
      <c r="J8" s="641"/>
      <c r="K8" s="641"/>
    </row>
    <row r="9" spans="1:48" s="1" customFormat="1">
      <c r="A9" s="235"/>
      <c r="B9" s="496"/>
      <c r="C9" s="642"/>
      <c r="D9" s="642"/>
      <c r="E9" s="642"/>
      <c r="F9" s="642"/>
      <c r="G9" s="642"/>
      <c r="H9" s="643"/>
      <c r="I9" s="643"/>
      <c r="J9" s="643"/>
      <c r="K9" s="643"/>
      <c r="L9" s="2"/>
      <c r="M9" s="2"/>
    </row>
    <row r="10" spans="1:48" s="1" customFormat="1">
      <c r="A10" s="235"/>
      <c r="B10" s="622">
        <v>1</v>
      </c>
      <c r="C10" s="634" t="s">
        <v>9</v>
      </c>
      <c r="D10" s="634"/>
      <c r="E10" s="634"/>
      <c r="F10" s="634"/>
      <c r="G10" s="634"/>
      <c r="H10" s="623"/>
      <c r="I10" s="623"/>
      <c r="J10" s="623"/>
      <c r="K10" s="623"/>
      <c r="L10" s="2"/>
      <c r="M10" s="2"/>
    </row>
    <row r="11" spans="1:48" s="1" customFormat="1">
      <c r="A11" s="235"/>
      <c r="B11" s="622"/>
      <c r="C11" s="634" t="s">
        <v>10</v>
      </c>
      <c r="D11" s="634"/>
      <c r="E11" s="634"/>
      <c r="F11" s="634"/>
      <c r="G11" s="634"/>
      <c r="H11" s="635">
        <f>'OS-Canteiro'!$I$12</f>
        <v>0</v>
      </c>
      <c r="I11" s="635"/>
      <c r="J11" s="635"/>
      <c r="K11" s="635"/>
      <c r="L11" s="2"/>
      <c r="M11" s="2"/>
    </row>
    <row r="12" spans="1:48" s="1" customFormat="1">
      <c r="A12" s="235"/>
      <c r="B12" s="317"/>
      <c r="C12" s="622"/>
      <c r="D12" s="622"/>
      <c r="E12" s="622"/>
      <c r="F12" s="622"/>
      <c r="G12" s="622"/>
      <c r="H12" s="623"/>
      <c r="I12" s="623"/>
      <c r="J12" s="623"/>
      <c r="K12" s="623"/>
      <c r="L12" s="2"/>
      <c r="M12" s="2"/>
    </row>
    <row r="13" spans="1:48" s="1" customFormat="1">
      <c r="A13" s="235"/>
      <c r="B13" s="622">
        <v>2</v>
      </c>
      <c r="C13" s="634" t="s">
        <v>472</v>
      </c>
      <c r="D13" s="634"/>
      <c r="E13" s="634"/>
      <c r="F13" s="634"/>
      <c r="G13" s="634"/>
      <c r="H13" s="623"/>
      <c r="I13" s="623"/>
      <c r="J13" s="623"/>
      <c r="K13" s="623"/>
      <c r="L13" s="2"/>
      <c r="M13" s="2"/>
    </row>
    <row r="14" spans="1:48" s="1" customFormat="1">
      <c r="A14" s="235"/>
      <c r="B14" s="622"/>
      <c r="C14" s="634" t="s">
        <v>10</v>
      </c>
      <c r="D14" s="634"/>
      <c r="E14" s="634"/>
      <c r="F14" s="634"/>
      <c r="G14" s="634"/>
      <c r="H14" s="635">
        <f>'OS-Op Canteiro'!$I$12</f>
        <v>0</v>
      </c>
      <c r="I14" s="635"/>
      <c r="J14" s="635"/>
      <c r="K14" s="635"/>
      <c r="L14" s="2"/>
      <c r="M14" s="2"/>
    </row>
    <row r="15" spans="1:48" s="1" customFormat="1">
      <c r="A15" s="235"/>
      <c r="B15" s="317"/>
      <c r="C15" s="622"/>
      <c r="D15" s="622"/>
      <c r="E15" s="622"/>
      <c r="F15" s="622"/>
      <c r="G15" s="622"/>
      <c r="H15" s="623"/>
      <c r="I15" s="623"/>
      <c r="J15" s="623"/>
      <c r="K15" s="623"/>
      <c r="L15" s="2"/>
      <c r="M15" s="2"/>
    </row>
    <row r="16" spans="1:48" s="1" customFormat="1">
      <c r="A16" s="235"/>
      <c r="B16" s="622">
        <v>3</v>
      </c>
      <c r="C16" s="634" t="s">
        <v>28</v>
      </c>
      <c r="D16" s="634"/>
      <c r="E16" s="634"/>
      <c r="F16" s="634"/>
      <c r="G16" s="634"/>
      <c r="H16" s="623"/>
      <c r="I16" s="623"/>
      <c r="J16" s="623"/>
      <c r="K16" s="623"/>
      <c r="L16" s="2"/>
      <c r="M16" s="2"/>
    </row>
    <row r="17" spans="1:13" s="1" customFormat="1">
      <c r="A17" s="235"/>
      <c r="B17" s="622"/>
      <c r="C17" s="634" t="s">
        <v>10</v>
      </c>
      <c r="D17" s="634"/>
      <c r="E17" s="634"/>
      <c r="F17" s="634"/>
      <c r="G17" s="634"/>
      <c r="H17" s="635">
        <f>'OS-Int Água'!$K$22</f>
        <v>0</v>
      </c>
      <c r="I17" s="635"/>
      <c r="J17" s="635"/>
      <c r="K17" s="635"/>
      <c r="L17" s="2"/>
      <c r="M17" s="2"/>
    </row>
    <row r="18" spans="1:13" s="1" customFormat="1">
      <c r="A18" s="235"/>
      <c r="B18" s="317"/>
      <c r="C18" s="622"/>
      <c r="D18" s="622"/>
      <c r="E18" s="622"/>
      <c r="F18" s="622"/>
      <c r="G18" s="622"/>
      <c r="H18" s="623"/>
      <c r="I18" s="623"/>
      <c r="J18" s="623"/>
      <c r="K18" s="623"/>
      <c r="L18" s="2"/>
      <c r="M18" s="2"/>
    </row>
    <row r="19" spans="1:13" s="1" customFormat="1">
      <c r="A19" s="235"/>
      <c r="B19" s="622">
        <v>4</v>
      </c>
      <c r="C19" s="634" t="s">
        <v>28</v>
      </c>
      <c r="D19" s="634"/>
      <c r="E19" s="634"/>
      <c r="F19" s="634"/>
      <c r="G19" s="634"/>
      <c r="H19" s="623"/>
      <c r="I19" s="623"/>
      <c r="J19" s="623"/>
      <c r="K19" s="623"/>
      <c r="L19" s="2"/>
      <c r="M19" s="2"/>
    </row>
    <row r="20" spans="1:13" s="1" customFormat="1">
      <c r="A20" s="235"/>
      <c r="B20" s="622"/>
      <c r="C20" s="634" t="s">
        <v>68</v>
      </c>
      <c r="D20" s="634"/>
      <c r="E20" s="634"/>
      <c r="F20" s="634"/>
      <c r="G20" s="634"/>
      <c r="H20" s="635">
        <f>'ME-Int Água'!$K$12</f>
        <v>0</v>
      </c>
      <c r="I20" s="635"/>
      <c r="J20" s="635"/>
      <c r="K20" s="635"/>
      <c r="L20" s="2"/>
      <c r="M20" s="2"/>
    </row>
    <row r="21" spans="1:13" s="1" customFormat="1">
      <c r="A21" s="235"/>
      <c r="B21" s="317"/>
      <c r="C21" s="622"/>
      <c r="D21" s="622"/>
      <c r="E21" s="622"/>
      <c r="F21" s="622"/>
      <c r="G21" s="622"/>
      <c r="H21" s="623"/>
      <c r="I21" s="623"/>
      <c r="J21" s="623"/>
      <c r="K21" s="623"/>
      <c r="L21" s="2"/>
      <c r="M21" s="2"/>
    </row>
    <row r="22" spans="1:13" s="1" customFormat="1">
      <c r="A22" s="235"/>
      <c r="B22" s="622">
        <v>5</v>
      </c>
      <c r="C22" s="634" t="s">
        <v>365</v>
      </c>
      <c r="D22" s="634"/>
      <c r="E22" s="634"/>
      <c r="F22" s="634"/>
      <c r="G22" s="634"/>
      <c r="H22" s="623"/>
      <c r="I22" s="623"/>
      <c r="J22" s="623"/>
      <c r="K22" s="623"/>
      <c r="L22" s="2"/>
      <c r="M22" s="2"/>
    </row>
    <row r="23" spans="1:13" s="1" customFormat="1">
      <c r="A23" s="235"/>
      <c r="B23" s="622"/>
      <c r="C23" s="634" t="s">
        <v>10</v>
      </c>
      <c r="D23" s="634"/>
      <c r="E23" s="634"/>
      <c r="F23" s="634"/>
      <c r="G23" s="634"/>
      <c r="H23" s="635">
        <f>'OS-Conexão Cloro'!$K$20</f>
        <v>0</v>
      </c>
      <c r="I23" s="635"/>
      <c r="J23" s="635"/>
      <c r="K23" s="635"/>
      <c r="L23" s="2"/>
      <c r="M23" s="2"/>
    </row>
    <row r="24" spans="1:13" s="1" customFormat="1">
      <c r="A24" s="235"/>
      <c r="B24" s="317"/>
      <c r="C24" s="622"/>
      <c r="D24" s="622"/>
      <c r="E24" s="622"/>
      <c r="F24" s="622"/>
      <c r="G24" s="622"/>
      <c r="H24" s="623"/>
      <c r="I24" s="623"/>
      <c r="J24" s="623"/>
      <c r="K24" s="623"/>
      <c r="L24" s="2"/>
      <c r="M24" s="2"/>
    </row>
    <row r="25" spans="1:13" s="1" customFormat="1" ht="15.75" customHeight="1">
      <c r="A25" s="594"/>
      <c r="B25" s="622">
        <v>6</v>
      </c>
      <c r="C25" s="636" t="s">
        <v>365</v>
      </c>
      <c r="D25" s="637"/>
      <c r="E25" s="637"/>
      <c r="F25" s="637"/>
      <c r="G25" s="638"/>
      <c r="H25" s="623"/>
      <c r="I25" s="623"/>
      <c r="J25" s="623"/>
      <c r="K25" s="623"/>
      <c r="L25" s="2"/>
      <c r="M25" s="2"/>
    </row>
    <row r="26" spans="1:13" s="1" customFormat="1">
      <c r="A26" s="235"/>
      <c r="B26" s="622"/>
      <c r="C26" s="634" t="s">
        <v>68</v>
      </c>
      <c r="D26" s="634"/>
      <c r="E26" s="634"/>
      <c r="F26" s="634"/>
      <c r="G26" s="634"/>
      <c r="H26" s="635">
        <f>'ME-Conexão Cloro'!$K$14</f>
        <v>0</v>
      </c>
      <c r="I26" s="635"/>
      <c r="J26" s="635"/>
      <c r="K26" s="635"/>
      <c r="L26" s="2"/>
      <c r="M26" s="2"/>
    </row>
    <row r="27" spans="1:13" s="1" customFormat="1">
      <c r="A27" s="235"/>
      <c r="B27" s="317"/>
      <c r="C27" s="622"/>
      <c r="D27" s="622"/>
      <c r="E27" s="622"/>
      <c r="F27" s="622"/>
      <c r="G27" s="622"/>
      <c r="H27" s="623"/>
      <c r="I27" s="623"/>
      <c r="J27" s="623"/>
      <c r="K27" s="623"/>
      <c r="L27" s="2"/>
      <c r="M27" s="2"/>
    </row>
    <row r="28" spans="1:13" s="1" customFormat="1">
      <c r="A28" s="235"/>
      <c r="B28" s="622">
        <v>7</v>
      </c>
      <c r="C28" s="634" t="s">
        <v>240</v>
      </c>
      <c r="D28" s="634"/>
      <c r="E28" s="634"/>
      <c r="F28" s="634"/>
      <c r="G28" s="634"/>
      <c r="H28" s="623"/>
      <c r="I28" s="623"/>
      <c r="J28" s="623"/>
      <c r="K28" s="623"/>
      <c r="L28" s="2"/>
      <c r="M28" s="2"/>
    </row>
    <row r="29" spans="1:13" s="1" customFormat="1">
      <c r="A29" s="235"/>
      <c r="B29" s="622"/>
      <c r="C29" s="634" t="s">
        <v>10</v>
      </c>
      <c r="D29" s="634"/>
      <c r="E29" s="634"/>
      <c r="F29" s="634"/>
      <c r="G29" s="634"/>
      <c r="H29" s="635">
        <f>'OS-Água de Serviço'!$K$20</f>
        <v>0</v>
      </c>
      <c r="I29" s="635"/>
      <c r="J29" s="635"/>
      <c r="K29" s="635"/>
      <c r="L29" s="2"/>
      <c r="M29" s="2"/>
    </row>
    <row r="30" spans="1:13" s="1" customFormat="1">
      <c r="A30" s="235"/>
      <c r="B30" s="317"/>
      <c r="C30" s="622"/>
      <c r="D30" s="622"/>
      <c r="E30" s="622"/>
      <c r="F30" s="622"/>
      <c r="G30" s="622"/>
      <c r="H30" s="623"/>
      <c r="I30" s="623"/>
      <c r="J30" s="623"/>
      <c r="K30" s="623"/>
      <c r="L30" s="2"/>
      <c r="M30" s="2"/>
    </row>
    <row r="31" spans="1:13" s="1" customFormat="1">
      <c r="A31" s="235"/>
      <c r="B31" s="622">
        <v>8</v>
      </c>
      <c r="C31" s="634" t="s">
        <v>240</v>
      </c>
      <c r="D31" s="634"/>
      <c r="E31" s="634"/>
      <c r="F31" s="634"/>
      <c r="G31" s="634"/>
      <c r="H31" s="623"/>
      <c r="I31" s="623"/>
      <c r="J31" s="623"/>
      <c r="K31" s="623"/>
      <c r="L31" s="2"/>
      <c r="M31" s="2"/>
    </row>
    <row r="32" spans="1:13" s="1" customFormat="1">
      <c r="A32" s="235"/>
      <c r="B32" s="622"/>
      <c r="C32" s="634" t="s">
        <v>68</v>
      </c>
      <c r="D32" s="634"/>
      <c r="E32" s="634"/>
      <c r="F32" s="634"/>
      <c r="G32" s="634"/>
      <c r="H32" s="635">
        <f>'ME-Água de Serviço'!$K$12</f>
        <v>0</v>
      </c>
      <c r="I32" s="635"/>
      <c r="J32" s="635"/>
      <c r="K32" s="635"/>
      <c r="L32" s="2"/>
      <c r="M32" s="2"/>
    </row>
    <row r="33" spans="1:18" s="1" customFormat="1">
      <c r="A33" s="235"/>
      <c r="B33" s="317"/>
      <c r="C33" s="622"/>
      <c r="D33" s="622"/>
      <c r="E33" s="622"/>
      <c r="F33" s="622"/>
      <c r="G33" s="622"/>
      <c r="H33" s="623"/>
      <c r="I33" s="623"/>
      <c r="J33" s="623"/>
      <c r="K33" s="623"/>
      <c r="L33" s="2"/>
      <c r="M33" s="2"/>
    </row>
    <row r="34" spans="1:18" s="1" customFormat="1">
      <c r="A34" s="235"/>
      <c r="B34" s="622">
        <v>9</v>
      </c>
      <c r="C34" s="634" t="s">
        <v>262</v>
      </c>
      <c r="D34" s="634"/>
      <c r="E34" s="634"/>
      <c r="F34" s="634"/>
      <c r="G34" s="634"/>
      <c r="H34" s="623"/>
      <c r="I34" s="623"/>
      <c r="J34" s="623"/>
      <c r="K34" s="623"/>
      <c r="L34" s="2"/>
      <c r="M34" s="2"/>
    </row>
    <row r="35" spans="1:18" s="1" customFormat="1">
      <c r="A35" s="235"/>
      <c r="B35" s="622"/>
      <c r="C35" s="634" t="s">
        <v>10</v>
      </c>
      <c r="D35" s="634"/>
      <c r="E35" s="634"/>
      <c r="F35" s="634"/>
      <c r="G35" s="634"/>
      <c r="H35" s="635">
        <f>'OS-Tub Água-Cloro'!$K$20</f>
        <v>0</v>
      </c>
      <c r="I35" s="635"/>
      <c r="J35" s="635"/>
      <c r="K35" s="635"/>
      <c r="L35" s="2"/>
      <c r="M35" s="2"/>
    </row>
    <row r="36" spans="1:18" s="1" customFormat="1">
      <c r="A36" s="235"/>
      <c r="B36" s="317"/>
      <c r="C36" s="622"/>
      <c r="D36" s="622"/>
      <c r="E36" s="622"/>
      <c r="F36" s="622"/>
      <c r="G36" s="622"/>
      <c r="H36" s="623"/>
      <c r="I36" s="623"/>
      <c r="J36" s="623"/>
      <c r="K36" s="623"/>
      <c r="L36" s="2"/>
      <c r="M36" s="2"/>
    </row>
    <row r="37" spans="1:18" s="1" customFormat="1">
      <c r="A37" s="235"/>
      <c r="B37" s="622">
        <v>10</v>
      </c>
      <c r="C37" s="634" t="s">
        <v>262</v>
      </c>
      <c r="D37" s="634"/>
      <c r="E37" s="634"/>
      <c r="F37" s="634"/>
      <c r="G37" s="634"/>
      <c r="H37" s="623"/>
      <c r="I37" s="623"/>
      <c r="J37" s="623"/>
      <c r="K37" s="623"/>
      <c r="L37" s="2"/>
      <c r="M37" s="2"/>
    </row>
    <row r="38" spans="1:18" s="1" customFormat="1">
      <c r="A38" s="235"/>
      <c r="B38" s="622"/>
      <c r="C38" s="634" t="s">
        <v>68</v>
      </c>
      <c r="D38" s="634"/>
      <c r="E38" s="634"/>
      <c r="F38" s="634"/>
      <c r="G38" s="634"/>
      <c r="H38" s="635">
        <f>'ME-Tub Água-Cloro'!$K$16</f>
        <v>0</v>
      </c>
      <c r="I38" s="635"/>
      <c r="J38" s="635"/>
      <c r="K38" s="635"/>
      <c r="L38" s="2"/>
      <c r="M38" s="2"/>
    </row>
    <row r="39" spans="1:18" s="1" customFormat="1">
      <c r="A39" s="235"/>
      <c r="B39" s="317"/>
      <c r="C39" s="622"/>
      <c r="D39" s="622"/>
      <c r="E39" s="622"/>
      <c r="F39" s="622"/>
      <c r="G39" s="622"/>
      <c r="H39" s="623"/>
      <c r="I39" s="623"/>
      <c r="J39" s="623"/>
      <c r="K39" s="623"/>
      <c r="L39" s="2"/>
    </row>
    <row r="40" spans="1:18" s="1" customFormat="1">
      <c r="A40" s="235"/>
      <c r="B40" s="622">
        <v>11</v>
      </c>
      <c r="C40" s="634" t="s">
        <v>366</v>
      </c>
      <c r="D40" s="634"/>
      <c r="E40" s="634"/>
      <c r="F40" s="634"/>
      <c r="G40" s="634"/>
      <c r="H40" s="631"/>
      <c r="I40" s="632"/>
      <c r="J40" s="632"/>
      <c r="K40" s="633"/>
      <c r="L40" s="2"/>
    </row>
    <row r="41" spans="1:18" s="1" customFormat="1">
      <c r="A41" s="235"/>
      <c r="B41" s="622"/>
      <c r="C41" s="634" t="s">
        <v>10</v>
      </c>
      <c r="D41" s="634"/>
      <c r="E41" s="634"/>
      <c r="F41" s="634"/>
      <c r="G41" s="634"/>
      <c r="H41" s="635">
        <f>'OS-Inst Reserv'!$K$12</f>
        <v>0</v>
      </c>
      <c r="I41" s="635"/>
      <c r="J41" s="635"/>
      <c r="K41" s="635"/>
      <c r="L41" s="2"/>
    </row>
    <row r="42" spans="1:18" s="1" customFormat="1">
      <c r="A42" s="235"/>
      <c r="B42" s="317"/>
      <c r="C42" s="628"/>
      <c r="D42" s="629"/>
      <c r="E42" s="629"/>
      <c r="F42" s="629"/>
      <c r="G42" s="630"/>
      <c r="H42" s="631"/>
      <c r="I42" s="632"/>
      <c r="J42" s="632"/>
      <c r="K42" s="633"/>
      <c r="L42" s="2"/>
    </row>
    <row r="43" spans="1:18" s="1" customFormat="1">
      <c r="A43" s="235"/>
      <c r="B43" s="243"/>
      <c r="C43" s="624" t="s">
        <v>8</v>
      </c>
      <c r="D43" s="624"/>
      <c r="E43" s="624"/>
      <c r="F43" s="624"/>
      <c r="G43" s="624"/>
      <c r="H43" s="625">
        <f>SUM(H9:K42)</f>
        <v>0</v>
      </c>
      <c r="I43" s="625"/>
      <c r="J43" s="625"/>
      <c r="K43" s="625"/>
      <c r="L43" s="3"/>
      <c r="M43" s="224"/>
      <c r="N43" s="621"/>
      <c r="O43" s="621"/>
      <c r="P43" s="621"/>
      <c r="Q43" s="621"/>
      <c r="R43" s="593"/>
    </row>
    <row r="44" spans="1:18" s="1" customFormat="1">
      <c r="A44" s="235"/>
      <c r="B44" s="246"/>
      <c r="C44" s="626"/>
      <c r="D44" s="626"/>
      <c r="E44" s="626"/>
      <c r="F44" s="626"/>
      <c r="G44" s="626"/>
      <c r="H44" s="627"/>
      <c r="I44" s="627"/>
      <c r="J44" s="627"/>
      <c r="K44" s="627"/>
    </row>
    <row r="45" spans="1:18">
      <c r="B45" s="368"/>
      <c r="H45" s="369"/>
      <c r="I45" s="369"/>
      <c r="J45" s="369"/>
    </row>
    <row r="46" spans="1:18">
      <c r="J46" s="551"/>
      <c r="K46" s="595"/>
      <c r="L46" s="129"/>
      <c r="M46" s="129"/>
      <c r="N46" s="129"/>
    </row>
    <row r="47" spans="1:18">
      <c r="J47" s="596"/>
      <c r="K47" s="595"/>
      <c r="L47" s="129"/>
      <c r="M47" s="130"/>
      <c r="N47" s="129"/>
    </row>
    <row r="48" spans="1:18">
      <c r="J48" s="596"/>
      <c r="K48" s="597"/>
      <c r="L48" s="129"/>
      <c r="M48" s="129"/>
      <c r="N48" s="129"/>
    </row>
    <row r="49" spans="10:14">
      <c r="J49" s="551"/>
      <c r="K49" s="551"/>
      <c r="L49" s="129"/>
      <c r="M49" s="129"/>
      <c r="N49" s="129"/>
    </row>
    <row r="50" spans="10:14">
      <c r="J50" s="551"/>
      <c r="K50" s="551"/>
      <c r="L50" s="129"/>
      <c r="M50" s="129"/>
      <c r="N50" s="129"/>
    </row>
  </sheetData>
  <sheetProtection algorithmName="SHA-512" hashValue="DJPaoqKJmv6nZRQ1fqNLG6dx+bvr+64fdF8R/N+CXqxQW+oe3OoY0mVzF8zX/dTbZcx5+NE0HzCq1xYok92gKw==" saltValue="unajunpHV1CNNbD137fJNw==" spinCount="100000" sheet="1" objects="1" scenarios="1" formatColumns="0" formatRows="0"/>
  <mergeCells count="95">
    <mergeCell ref="B1:C1"/>
    <mergeCell ref="D1:K1"/>
    <mergeCell ref="C8:G8"/>
    <mergeCell ref="H8:K8"/>
    <mergeCell ref="C9:G9"/>
    <mergeCell ref="H9:K9"/>
    <mergeCell ref="B2:B3"/>
    <mergeCell ref="C2:K2"/>
    <mergeCell ref="C3:K3"/>
    <mergeCell ref="C4:K4"/>
    <mergeCell ref="C5:K5"/>
    <mergeCell ref="B4:B7"/>
    <mergeCell ref="C6:K7"/>
    <mergeCell ref="B10:B11"/>
    <mergeCell ref="C10:G10"/>
    <mergeCell ref="H10:K10"/>
    <mergeCell ref="C11:G11"/>
    <mergeCell ref="H11:K11"/>
    <mergeCell ref="B40:B41"/>
    <mergeCell ref="C40:G40"/>
    <mergeCell ref="C41:G41"/>
    <mergeCell ref="H40:K40"/>
    <mergeCell ref="H41:K41"/>
    <mergeCell ref="C12:G12"/>
    <mergeCell ref="H12:K12"/>
    <mergeCell ref="B16:B17"/>
    <mergeCell ref="C16:G16"/>
    <mergeCell ref="H16:K16"/>
    <mergeCell ref="C17:G17"/>
    <mergeCell ref="H17:K17"/>
    <mergeCell ref="B13:B14"/>
    <mergeCell ref="C13:G13"/>
    <mergeCell ref="H13:K13"/>
    <mergeCell ref="C14:G14"/>
    <mergeCell ref="H14:K14"/>
    <mergeCell ref="C15:G15"/>
    <mergeCell ref="H15:K15"/>
    <mergeCell ref="C18:G18"/>
    <mergeCell ref="H18:K18"/>
    <mergeCell ref="B19:B20"/>
    <mergeCell ref="C19:G19"/>
    <mergeCell ref="H19:K19"/>
    <mergeCell ref="C20:G20"/>
    <mergeCell ref="H20:K20"/>
    <mergeCell ref="C21:G21"/>
    <mergeCell ref="H21:K21"/>
    <mergeCell ref="B22:B23"/>
    <mergeCell ref="C22:G22"/>
    <mergeCell ref="H22:K22"/>
    <mergeCell ref="C23:G23"/>
    <mergeCell ref="H23:K23"/>
    <mergeCell ref="C24:G24"/>
    <mergeCell ref="H24:K24"/>
    <mergeCell ref="B25:B26"/>
    <mergeCell ref="C25:G25"/>
    <mergeCell ref="H25:K25"/>
    <mergeCell ref="C26:G26"/>
    <mergeCell ref="H26:K26"/>
    <mergeCell ref="C27:G27"/>
    <mergeCell ref="H27:K27"/>
    <mergeCell ref="B28:B29"/>
    <mergeCell ref="C28:G28"/>
    <mergeCell ref="H28:K28"/>
    <mergeCell ref="C29:G29"/>
    <mergeCell ref="H29:K29"/>
    <mergeCell ref="C30:G30"/>
    <mergeCell ref="H30:K30"/>
    <mergeCell ref="B31:B32"/>
    <mergeCell ref="C31:G31"/>
    <mergeCell ref="H31:K31"/>
    <mergeCell ref="C32:G32"/>
    <mergeCell ref="H32:K32"/>
    <mergeCell ref="C33:G33"/>
    <mergeCell ref="H33:K33"/>
    <mergeCell ref="B34:B35"/>
    <mergeCell ref="C34:G34"/>
    <mergeCell ref="H34:K34"/>
    <mergeCell ref="C35:G35"/>
    <mergeCell ref="H35:K35"/>
    <mergeCell ref="B37:B38"/>
    <mergeCell ref="C37:G37"/>
    <mergeCell ref="H37:K37"/>
    <mergeCell ref="C38:G38"/>
    <mergeCell ref="H38:K38"/>
    <mergeCell ref="C44:G44"/>
    <mergeCell ref="H44:K44"/>
    <mergeCell ref="C42:G42"/>
    <mergeCell ref="H42:K42"/>
    <mergeCell ref="C36:G36"/>
    <mergeCell ref="H36:K36"/>
    <mergeCell ref="N43:Q43"/>
    <mergeCell ref="C39:G39"/>
    <mergeCell ref="H39:K39"/>
    <mergeCell ref="C43:G43"/>
    <mergeCell ref="H43:K43"/>
  </mergeCells>
  <printOptions horizontalCentered="1"/>
  <pageMargins left="0.78740157480314965" right="0.59055118110236227" top="0.98425196850393704" bottom="0.78740157480314965" header="0.39370078740157483" footer="0.39370078740157483"/>
  <pageSetup paperSize="9" scale="65" firstPageNumber="3" fitToHeight="0" orientation="portrait" useFirstPageNumber="1"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Plan18">
    <tabColor rgb="FFFFFF00"/>
  </sheetPr>
  <dimension ref="A3:AMI81"/>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6.85546875" style="18" bestFit="1" customWidth="1"/>
    <col min="5" max="5" width="7.85546875" style="19" customWidth="1"/>
    <col min="6" max="6" width="15.7109375" style="18" customWidth="1"/>
    <col min="7" max="7" width="15.7109375" style="17" customWidth="1"/>
    <col min="8" max="8" width="10.5703125" style="375" customWidth="1"/>
    <col min="9" max="9" width="9.140625" style="376"/>
    <col min="10" max="11" width="11.140625" style="376" customWidth="1"/>
    <col min="12" max="248" width="9.140625" style="376"/>
    <col min="249" max="249" width="36.85546875" style="376" customWidth="1"/>
    <col min="250" max="250" width="5.85546875" style="376" customWidth="1"/>
    <col min="251" max="251" width="33.140625" style="376" customWidth="1"/>
    <col min="252" max="252" width="8" style="376" customWidth="1"/>
    <col min="253" max="253" width="5.7109375" style="376" customWidth="1"/>
    <col min="254" max="254" width="6.85546875" style="376" customWidth="1"/>
    <col min="255" max="255" width="10.140625" style="376" customWidth="1"/>
    <col min="256" max="256" width="10.42578125" style="376" customWidth="1"/>
    <col min="257" max="257" width="10.5703125" style="376" customWidth="1"/>
    <col min="258" max="259" width="9.140625" style="376"/>
    <col min="260" max="260" width="9" style="376" customWidth="1"/>
    <col min="261" max="504" width="9.140625" style="376"/>
    <col min="505" max="505" width="36.85546875" style="376" customWidth="1"/>
    <col min="506" max="506" width="5.85546875" style="376" customWidth="1"/>
    <col min="507" max="507" width="33.140625" style="376" customWidth="1"/>
    <col min="508" max="508" width="8" style="376" customWidth="1"/>
    <col min="509" max="509" width="5.7109375" style="376" customWidth="1"/>
    <col min="510" max="510" width="6.85546875" style="376" customWidth="1"/>
    <col min="511" max="511" width="10.140625" style="376" customWidth="1"/>
    <col min="512" max="512" width="10.42578125" style="376" customWidth="1"/>
    <col min="513" max="513" width="10.5703125" style="376" customWidth="1"/>
    <col min="514" max="515" width="9.140625" style="376"/>
    <col min="516" max="516" width="9" style="376" customWidth="1"/>
    <col min="517" max="760" width="9.140625" style="376"/>
    <col min="761" max="761" width="36.85546875" style="376" customWidth="1"/>
    <col min="762" max="762" width="5.85546875" style="376" customWidth="1"/>
    <col min="763" max="763" width="33.140625" style="376" customWidth="1"/>
    <col min="764" max="764" width="8" style="376" customWidth="1"/>
    <col min="765" max="765" width="5.7109375" style="376" customWidth="1"/>
    <col min="766" max="766" width="6.85546875" style="376" customWidth="1"/>
    <col min="767" max="767" width="10.140625" style="376" customWidth="1"/>
    <col min="768" max="768" width="10.42578125" style="376" customWidth="1"/>
    <col min="769" max="769" width="10.5703125" style="376" customWidth="1"/>
    <col min="770" max="771" width="9.140625" style="376"/>
    <col min="772" max="772" width="9" style="376" customWidth="1"/>
    <col min="773" max="1016" width="9.140625" style="376"/>
    <col min="1017" max="1017" width="36.85546875" style="376" customWidth="1"/>
    <col min="1018" max="1018" width="5.85546875" style="376" customWidth="1"/>
    <col min="1019" max="1019" width="33.140625" style="376" customWidth="1"/>
    <col min="1020" max="1020" width="8" style="376" customWidth="1"/>
    <col min="1021" max="1021" width="5.7109375" style="376" customWidth="1"/>
    <col min="1022" max="1022" width="6.85546875" style="376" customWidth="1"/>
    <col min="1023" max="1023" width="10.140625" style="376" customWidth="1"/>
    <col min="1024" max="16384" width="9.140625" style="318"/>
  </cols>
  <sheetData>
    <row r="3" spans="1:11" s="370" customFormat="1" ht="16.5" customHeight="1">
      <c r="A3" s="60"/>
      <c r="B3" s="679" t="s">
        <v>279</v>
      </c>
      <c r="C3" s="679"/>
      <c r="D3" s="679"/>
      <c r="E3" s="679"/>
      <c r="F3" s="679"/>
      <c r="G3" s="679"/>
    </row>
    <row r="4" spans="1:11" s="371" customFormat="1" ht="16.5" customHeight="1">
      <c r="A4" s="17"/>
      <c r="B4" s="55"/>
      <c r="C4" s="58" t="s">
        <v>26</v>
      </c>
      <c r="D4" s="57"/>
      <c r="E4" s="56"/>
      <c r="F4" s="58"/>
      <c r="G4" s="59"/>
    </row>
    <row r="5" spans="1:11" s="371" customFormat="1" ht="16.5" customHeight="1">
      <c r="A5" s="17"/>
      <c r="B5" s="55"/>
      <c r="C5" s="58" t="s">
        <v>439</v>
      </c>
      <c r="D5" s="57"/>
      <c r="E5" s="56"/>
      <c r="F5" s="58"/>
      <c r="G5" s="59"/>
    </row>
    <row r="6" spans="1:11" s="371" customFormat="1" ht="31.5" customHeight="1">
      <c r="A6" s="17"/>
      <c r="B6" s="60"/>
      <c r="C6" s="680" t="s">
        <v>259</v>
      </c>
      <c r="D6" s="680"/>
      <c r="E6" s="680"/>
      <c r="F6" s="680"/>
      <c r="G6" s="680"/>
    </row>
    <row r="7" spans="1:11" s="371" customFormat="1" ht="12.75" customHeight="1">
      <c r="A7" s="17"/>
      <c r="B7" s="61"/>
      <c r="C7" s="61"/>
      <c r="D7" s="62"/>
      <c r="E7" s="62"/>
      <c r="F7" s="61"/>
      <c r="G7" s="61"/>
      <c r="H7" s="374"/>
    </row>
    <row r="8" spans="1:11" s="371" customFormat="1" ht="12.75" customHeight="1">
      <c r="A8" s="17"/>
      <c r="B8" s="63" t="s">
        <v>280</v>
      </c>
      <c r="C8" s="63" t="s">
        <v>95</v>
      </c>
      <c r="D8" s="62"/>
      <c r="E8" s="62"/>
      <c r="F8" s="61"/>
      <c r="G8" s="61"/>
      <c r="H8" s="374"/>
    </row>
    <row r="9" spans="1:11" s="371" customFormat="1" ht="12.75" customHeight="1">
      <c r="A9" s="17"/>
      <c r="B9" s="36"/>
      <c r="C9" s="36"/>
      <c r="D9" s="37"/>
      <c r="E9" s="37"/>
      <c r="F9" s="36"/>
      <c r="G9" s="36"/>
      <c r="H9" s="374"/>
    </row>
    <row r="10" spans="1:11" s="371" customFormat="1" ht="25.5" customHeight="1" thickBot="1">
      <c r="A10" s="17"/>
      <c r="B10" s="81" t="s">
        <v>6</v>
      </c>
      <c r="C10" s="81" t="s">
        <v>7</v>
      </c>
      <c r="D10" s="81" t="s">
        <v>13</v>
      </c>
      <c r="E10" s="81" t="s">
        <v>14</v>
      </c>
      <c r="F10" s="233" t="s">
        <v>281</v>
      </c>
      <c r="G10" s="82" t="s">
        <v>282</v>
      </c>
      <c r="H10" s="374"/>
    </row>
    <row r="11" spans="1:11" s="370" customFormat="1" ht="26.25" thickBot="1">
      <c r="A11" s="60"/>
      <c r="B11" s="64">
        <v>1</v>
      </c>
      <c r="C11" s="135" t="s">
        <v>283</v>
      </c>
      <c r="D11" s="136" t="s">
        <v>18</v>
      </c>
      <c r="E11" s="202">
        <v>0.05</v>
      </c>
      <c r="F11" s="419"/>
      <c r="G11" s="201">
        <f>ROUND(E11*F11,2)</f>
        <v>0</v>
      </c>
      <c r="H11" s="448"/>
      <c r="J11" s="449"/>
    </row>
    <row r="12" spans="1:11" s="370" customFormat="1" ht="12.75" customHeight="1" thickBot="1">
      <c r="A12" s="60"/>
      <c r="B12" s="64">
        <f>B11+1</f>
        <v>2</v>
      </c>
      <c r="C12" s="135" t="s">
        <v>343</v>
      </c>
      <c r="D12" s="136" t="s">
        <v>100</v>
      </c>
      <c r="E12" s="137">
        <v>10.89</v>
      </c>
      <c r="F12" s="419"/>
      <c r="G12" s="203">
        <f t="shared" ref="G12:G21" si="0">ROUND(E12*F12,2)</f>
        <v>0</v>
      </c>
      <c r="H12" s="448"/>
      <c r="J12" s="449"/>
    </row>
    <row r="13" spans="1:11" s="370" customFormat="1" ht="26.25" thickBot="1">
      <c r="A13" s="60"/>
      <c r="B13" s="64">
        <f t="shared" ref="B13:B21" si="1">B12+1</f>
        <v>3</v>
      </c>
      <c r="C13" s="135" t="s">
        <v>285</v>
      </c>
      <c r="D13" s="136" t="s">
        <v>100</v>
      </c>
      <c r="E13" s="137">
        <v>0.26</v>
      </c>
      <c r="F13" s="419"/>
      <c r="G13" s="203">
        <f t="shared" si="0"/>
        <v>0</v>
      </c>
      <c r="H13" s="448"/>
    </row>
    <row r="14" spans="1:11" s="370" customFormat="1" ht="26.25" thickBot="1">
      <c r="A14" s="60"/>
      <c r="B14" s="64">
        <f t="shared" si="1"/>
        <v>4</v>
      </c>
      <c r="C14" s="135" t="s">
        <v>389</v>
      </c>
      <c r="D14" s="136" t="s">
        <v>72</v>
      </c>
      <c r="E14" s="137">
        <v>4</v>
      </c>
      <c r="F14" s="419"/>
      <c r="G14" s="203">
        <f t="shared" si="0"/>
        <v>0</v>
      </c>
      <c r="H14" s="448"/>
    </row>
    <row r="15" spans="1:11" s="370" customFormat="1" ht="12.75" customHeight="1" thickBot="1">
      <c r="A15" s="60"/>
      <c r="B15" s="64">
        <f t="shared" si="1"/>
        <v>5</v>
      </c>
      <c r="C15" s="135" t="str">
        <f>'[3]Resumo Cotações'!$C$29</f>
        <v>Borracha natural sem lona, esp = 5mm</v>
      </c>
      <c r="D15" s="136" t="s">
        <v>18</v>
      </c>
      <c r="E15" s="137">
        <v>0.02</v>
      </c>
      <c r="F15" s="419"/>
      <c r="G15" s="203">
        <f t="shared" si="0"/>
        <v>0</v>
      </c>
      <c r="H15" s="448"/>
      <c r="I15" s="450"/>
      <c r="J15" s="449"/>
      <c r="K15" s="450"/>
    </row>
    <row r="16" spans="1:11" s="370" customFormat="1" ht="51.75" thickBot="1">
      <c r="A16" s="60"/>
      <c r="B16" s="64">
        <f t="shared" si="1"/>
        <v>6</v>
      </c>
      <c r="C16" s="135" t="s">
        <v>288</v>
      </c>
      <c r="D16" s="136" t="s">
        <v>62</v>
      </c>
      <c r="E16" s="137">
        <v>1.52</v>
      </c>
      <c r="F16" s="419"/>
      <c r="G16" s="203">
        <f t="shared" si="0"/>
        <v>0</v>
      </c>
      <c r="H16" s="448"/>
      <c r="J16" s="449"/>
    </row>
    <row r="17" spans="1:13" s="370" customFormat="1" ht="51.75" thickBot="1">
      <c r="A17" s="60"/>
      <c r="B17" s="64">
        <f t="shared" si="1"/>
        <v>7</v>
      </c>
      <c r="C17" s="135" t="s">
        <v>289</v>
      </c>
      <c r="D17" s="136" t="s">
        <v>62</v>
      </c>
      <c r="E17" s="137">
        <v>0.15</v>
      </c>
      <c r="F17" s="419"/>
      <c r="G17" s="203">
        <f t="shared" si="0"/>
        <v>0</v>
      </c>
      <c r="H17" s="448"/>
      <c r="J17" s="449"/>
    </row>
    <row r="18" spans="1:13" s="370" customFormat="1" ht="26.25" thickBot="1">
      <c r="A18" s="60"/>
      <c r="B18" s="64">
        <f t="shared" si="1"/>
        <v>8</v>
      </c>
      <c r="C18" s="135" t="s">
        <v>290</v>
      </c>
      <c r="D18" s="136" t="s">
        <v>277</v>
      </c>
      <c r="E18" s="137">
        <v>3</v>
      </c>
      <c r="F18" s="419"/>
      <c r="G18" s="203">
        <f t="shared" si="0"/>
        <v>0</v>
      </c>
      <c r="H18" s="448"/>
      <c r="J18" s="449"/>
    </row>
    <row r="19" spans="1:13" s="370" customFormat="1" ht="26.25" thickBot="1">
      <c r="A19" s="60"/>
      <c r="B19" s="64">
        <f t="shared" si="1"/>
        <v>9</v>
      </c>
      <c r="C19" s="135" t="s">
        <v>291</v>
      </c>
      <c r="D19" s="136" t="s">
        <v>277</v>
      </c>
      <c r="E19" s="137">
        <v>3</v>
      </c>
      <c r="F19" s="419"/>
      <c r="G19" s="203">
        <f t="shared" si="0"/>
        <v>0</v>
      </c>
      <c r="H19" s="448"/>
      <c r="J19" s="449"/>
    </row>
    <row r="20" spans="1:13" s="370" customFormat="1" ht="26.25" thickBot="1">
      <c r="A20" s="60"/>
      <c r="B20" s="64">
        <f t="shared" si="1"/>
        <v>10</v>
      </c>
      <c r="C20" s="135" t="s">
        <v>292</v>
      </c>
      <c r="D20" s="136" t="s">
        <v>277</v>
      </c>
      <c r="E20" s="137">
        <v>1.5</v>
      </c>
      <c r="F20" s="419"/>
      <c r="G20" s="203">
        <f t="shared" si="0"/>
        <v>0</v>
      </c>
      <c r="H20" s="448"/>
      <c r="J20" s="449"/>
    </row>
    <row r="21" spans="1:13" s="370" customFormat="1" ht="26.25" thickBot="1">
      <c r="A21" s="60"/>
      <c r="B21" s="64">
        <f t="shared" si="1"/>
        <v>11</v>
      </c>
      <c r="C21" s="135" t="s">
        <v>293</v>
      </c>
      <c r="D21" s="136" t="s">
        <v>277</v>
      </c>
      <c r="E21" s="137">
        <v>0.15</v>
      </c>
      <c r="F21" s="419"/>
      <c r="G21" s="203">
        <f t="shared" si="0"/>
        <v>0</v>
      </c>
      <c r="H21" s="448"/>
      <c r="I21" s="450"/>
      <c r="J21" s="450"/>
      <c r="K21" s="450"/>
    </row>
    <row r="22" spans="1:13" s="371" customFormat="1" ht="12.75" customHeight="1">
      <c r="A22" s="17"/>
      <c r="B22" s="83"/>
      <c r="C22" s="84"/>
      <c r="D22" s="85"/>
      <c r="E22" s="86"/>
      <c r="F22" s="87"/>
      <c r="G22" s="88"/>
      <c r="H22" s="374"/>
    </row>
    <row r="23" spans="1:13" s="371" customFormat="1" ht="12.75" customHeight="1">
      <c r="A23" s="17"/>
      <c r="B23" s="84"/>
      <c r="C23" s="17"/>
      <c r="D23" s="89"/>
      <c r="E23" s="85"/>
      <c r="F23" s="90" t="s">
        <v>294</v>
      </c>
      <c r="G23" s="91">
        <f>SUM(G11:G22)</f>
        <v>0</v>
      </c>
      <c r="H23" s="374"/>
    </row>
    <row r="24" spans="1:13" s="371" customFormat="1" ht="12.75" customHeight="1">
      <c r="A24" s="17"/>
      <c r="B24" s="89"/>
      <c r="C24" s="92" t="s">
        <v>295</v>
      </c>
      <c r="D24" s="89"/>
      <c r="E24" s="89"/>
      <c r="F24" s="89"/>
      <c r="G24" s="89"/>
      <c r="H24" s="374"/>
      <c r="I24" s="376"/>
      <c r="J24" s="376"/>
      <c r="K24" s="376"/>
      <c r="L24" s="376"/>
      <c r="M24" s="376"/>
    </row>
    <row r="25" spans="1:13" s="371" customFormat="1" ht="12.75" customHeight="1">
      <c r="A25" s="17"/>
      <c r="B25" s="89"/>
      <c r="C25" s="92"/>
      <c r="D25" s="89"/>
      <c r="E25" s="89"/>
      <c r="F25" s="89"/>
      <c r="G25" s="89"/>
      <c r="H25" s="374"/>
      <c r="I25" s="376"/>
      <c r="J25" s="376"/>
      <c r="K25" s="376"/>
      <c r="L25" s="376"/>
      <c r="M25" s="376"/>
    </row>
    <row r="26" spans="1:13" s="371" customFormat="1" ht="12.75" customHeight="1">
      <c r="A26" s="17"/>
      <c r="B26" s="89"/>
      <c r="C26" s="93" t="s">
        <v>322</v>
      </c>
      <c r="D26" s="108">
        <v>1</v>
      </c>
      <c r="E26" s="93" t="s">
        <v>72</v>
      </c>
      <c r="F26" s="89"/>
      <c r="G26" s="89"/>
      <c r="H26" s="374"/>
      <c r="I26" s="376"/>
      <c r="J26" s="376"/>
      <c r="K26" s="376"/>
      <c r="L26" s="376"/>
      <c r="M26" s="376"/>
    </row>
    <row r="27" spans="1:13" s="371" customFormat="1" ht="12.75" customHeight="1">
      <c r="A27" s="17"/>
      <c r="B27" s="89"/>
      <c r="C27" s="93" t="s">
        <v>276</v>
      </c>
      <c r="D27" s="108"/>
      <c r="E27" s="93"/>
      <c r="F27" s="89"/>
      <c r="G27" s="89"/>
      <c r="H27" s="374"/>
      <c r="I27" s="376"/>
      <c r="J27" s="376"/>
      <c r="K27" s="376"/>
      <c r="L27" s="376"/>
      <c r="M27" s="376"/>
    </row>
    <row r="28" spans="1:13" s="371" customFormat="1" ht="12.75" customHeight="1">
      <c r="A28" s="17"/>
      <c r="B28" s="94"/>
      <c r="C28" s="95" t="s">
        <v>273</v>
      </c>
      <c r="D28" s="20">
        <v>0.15</v>
      </c>
      <c r="E28" s="96" t="s">
        <v>31</v>
      </c>
      <c r="F28" s="97"/>
      <c r="G28" s="98"/>
      <c r="H28" s="374"/>
      <c r="I28" s="376"/>
      <c r="J28" s="376"/>
      <c r="L28" s="376"/>
      <c r="M28" s="376"/>
    </row>
    <row r="29" spans="1:13" s="371" customFormat="1" ht="12.75" customHeight="1">
      <c r="A29" s="17"/>
      <c r="B29" s="99"/>
      <c r="C29" s="95" t="s">
        <v>274</v>
      </c>
      <c r="D29" s="20">
        <v>0.15</v>
      </c>
      <c r="E29" s="96" t="s">
        <v>31</v>
      </c>
      <c r="F29" s="97"/>
      <c r="G29" s="98"/>
      <c r="H29" s="374"/>
    </row>
    <row r="30" spans="1:13" s="371" customFormat="1" ht="12.75" customHeight="1">
      <c r="A30" s="17"/>
      <c r="B30" s="99"/>
      <c r="C30" s="95" t="s">
        <v>297</v>
      </c>
      <c r="D30" s="20">
        <v>50</v>
      </c>
      <c r="E30" s="96" t="s">
        <v>298</v>
      </c>
      <c r="F30" s="97"/>
      <c r="G30" s="98"/>
      <c r="H30" s="374"/>
    </row>
    <row r="31" spans="1:13" s="371" customFormat="1" ht="12.75" customHeight="1">
      <c r="A31" s="17"/>
      <c r="B31" s="89"/>
      <c r="C31" s="93" t="s">
        <v>323</v>
      </c>
      <c r="D31" s="108"/>
      <c r="E31" s="93"/>
      <c r="F31" s="89"/>
      <c r="G31" s="89"/>
      <c r="H31" s="374"/>
      <c r="I31" s="376"/>
      <c r="J31" s="376"/>
      <c r="K31" s="376"/>
      <c r="L31" s="376"/>
      <c r="M31" s="376"/>
    </row>
    <row r="32" spans="1:13" s="371" customFormat="1" ht="12.75" customHeight="1">
      <c r="A32" s="17"/>
      <c r="B32" s="94"/>
      <c r="C32" s="95" t="s">
        <v>306</v>
      </c>
      <c r="D32" s="34">
        <v>7.4999999999999997E-2</v>
      </c>
      <c r="E32" s="96" t="s">
        <v>31</v>
      </c>
      <c r="F32" s="97"/>
      <c r="G32" s="98"/>
      <c r="H32" s="374"/>
      <c r="I32" s="376"/>
      <c r="J32" s="376"/>
      <c r="L32" s="376"/>
      <c r="M32" s="376"/>
    </row>
    <row r="33" spans="1:14" s="371" customFormat="1" ht="12.75" customHeight="1">
      <c r="A33" s="17"/>
      <c r="B33" s="99"/>
      <c r="C33" s="95" t="s">
        <v>274</v>
      </c>
      <c r="D33" s="20">
        <v>0.1</v>
      </c>
      <c r="E33" s="96" t="s">
        <v>31</v>
      </c>
      <c r="F33" s="97"/>
      <c r="G33" s="98"/>
      <c r="H33" s="374"/>
    </row>
    <row r="34" spans="1:14" s="371" customFormat="1" ht="12.75" customHeight="1">
      <c r="A34" s="17"/>
      <c r="B34" s="95"/>
      <c r="C34" s="100" t="s">
        <v>271</v>
      </c>
      <c r="D34" s="21">
        <v>4.6061944901923502E-2</v>
      </c>
      <c r="E34" s="101" t="s">
        <v>18</v>
      </c>
      <c r="F34" s="97"/>
      <c r="G34" s="98"/>
      <c r="H34" s="374"/>
    </row>
    <row r="35" spans="1:14" s="371" customFormat="1" ht="12.75" customHeight="1">
      <c r="A35" s="17"/>
      <c r="B35" s="95"/>
      <c r="C35" s="102"/>
      <c r="D35" s="22"/>
      <c r="E35" s="23"/>
      <c r="F35" s="97"/>
      <c r="G35" s="98"/>
      <c r="H35" s="374"/>
    </row>
    <row r="36" spans="1:14" s="375" customFormat="1" ht="12.75" customHeight="1">
      <c r="A36" s="51"/>
      <c r="B36" s="17"/>
      <c r="C36" s="93" t="s">
        <v>344</v>
      </c>
      <c r="D36" s="20"/>
      <c r="E36" s="96"/>
      <c r="F36" s="18"/>
      <c r="G36" s="17"/>
      <c r="I36" s="376"/>
      <c r="J36" s="376"/>
      <c r="K36" s="376"/>
      <c r="L36" s="376"/>
      <c r="M36" s="376"/>
      <c r="N36" s="376"/>
    </row>
    <row r="37" spans="1:14" s="375" customFormat="1" ht="12.75" customHeight="1">
      <c r="A37" s="51"/>
      <c r="B37" s="17"/>
      <c r="C37" s="95" t="s">
        <v>297</v>
      </c>
      <c r="D37" s="20">
        <v>3.63</v>
      </c>
      <c r="E37" s="96" t="s">
        <v>300</v>
      </c>
      <c r="F37" s="18"/>
      <c r="G37" s="17"/>
      <c r="I37" s="376"/>
      <c r="J37" s="376"/>
      <c r="K37" s="376"/>
      <c r="L37" s="376"/>
      <c r="M37" s="376"/>
      <c r="N37" s="376"/>
    </row>
    <row r="38" spans="1:14" s="375" customFormat="1" ht="12.75" customHeight="1">
      <c r="A38" s="51"/>
      <c r="B38" s="17"/>
      <c r="C38" s="95" t="s">
        <v>324</v>
      </c>
      <c r="D38" s="20">
        <v>3</v>
      </c>
      <c r="E38" s="96" t="s">
        <v>31</v>
      </c>
      <c r="F38" s="18"/>
      <c r="G38" s="17"/>
      <c r="I38" s="376"/>
      <c r="J38" s="376"/>
      <c r="K38" s="376"/>
      <c r="L38" s="376"/>
      <c r="M38" s="376"/>
      <c r="N38" s="376"/>
    </row>
    <row r="39" spans="1:14" s="375" customFormat="1" ht="12.75" customHeight="1">
      <c r="A39" s="51"/>
      <c r="B39" s="17"/>
      <c r="C39" s="100" t="s">
        <v>271</v>
      </c>
      <c r="D39" s="21">
        <v>10.89</v>
      </c>
      <c r="E39" s="101" t="s">
        <v>100</v>
      </c>
      <c r="F39" s="18"/>
      <c r="G39" s="17"/>
      <c r="I39" s="376"/>
      <c r="J39" s="376"/>
      <c r="K39" s="376"/>
      <c r="L39" s="376"/>
      <c r="M39" s="376"/>
      <c r="N39" s="376"/>
    </row>
    <row r="40" spans="1:14" ht="12.75" customHeight="1">
      <c r="E40" s="18"/>
    </row>
    <row r="41" spans="1:14" ht="12.75" customHeight="1">
      <c r="C41" s="93" t="s">
        <v>301</v>
      </c>
      <c r="D41" s="20"/>
      <c r="E41" s="96"/>
      <c r="G41" s="24"/>
    </row>
    <row r="42" spans="1:14" ht="12.75" customHeight="1">
      <c r="C42" s="95" t="s">
        <v>302</v>
      </c>
      <c r="D42" s="103">
        <v>0.02</v>
      </c>
      <c r="E42" s="96" t="s">
        <v>100</v>
      </c>
      <c r="G42" s="24"/>
    </row>
    <row r="43" spans="1:14" ht="12.75" customHeight="1">
      <c r="C43" s="95" t="s">
        <v>303</v>
      </c>
      <c r="D43" s="20">
        <v>13.193097245096199</v>
      </c>
      <c r="E43" s="96" t="s">
        <v>100</v>
      </c>
    </row>
    <row r="44" spans="1:14" s="453" customFormat="1" ht="12.75" customHeight="1">
      <c r="A44" s="25"/>
      <c r="B44" s="26"/>
      <c r="C44" s="100" t="s">
        <v>271</v>
      </c>
      <c r="D44" s="21">
        <v>0.26</v>
      </c>
      <c r="E44" s="101" t="s">
        <v>100</v>
      </c>
      <c r="F44" s="27"/>
      <c r="G44" s="26"/>
      <c r="H44" s="452"/>
    </row>
    <row r="45" spans="1:14" s="453" customFormat="1" ht="12.75" customHeight="1">
      <c r="A45" s="25"/>
      <c r="B45" s="26"/>
      <c r="C45" s="102"/>
      <c r="D45" s="22"/>
      <c r="E45" s="23"/>
      <c r="F45" s="27"/>
      <c r="G45" s="26"/>
      <c r="H45" s="452"/>
    </row>
    <row r="46" spans="1:14" s="453" customFormat="1" ht="12.75" customHeight="1">
      <c r="A46" s="25"/>
      <c r="B46" s="26"/>
      <c r="C46" s="93" t="s">
        <v>304</v>
      </c>
      <c r="D46" s="20"/>
      <c r="E46" s="96"/>
      <c r="F46" s="27"/>
      <c r="G46" s="26"/>
      <c r="H46" s="371"/>
    </row>
    <row r="47" spans="1:14" s="453" customFormat="1" ht="12.75" customHeight="1">
      <c r="A47" s="25"/>
      <c r="B47" s="26"/>
      <c r="C47" s="95" t="s">
        <v>272</v>
      </c>
      <c r="D47" s="20">
        <v>4</v>
      </c>
      <c r="E47" s="96" t="s">
        <v>72</v>
      </c>
      <c r="F47" s="27"/>
      <c r="G47" s="26"/>
      <c r="H47" s="452"/>
    </row>
    <row r="48" spans="1:14" s="453" customFormat="1" ht="12.75" customHeight="1">
      <c r="A48" s="25"/>
      <c r="B48" s="26"/>
      <c r="C48" s="100" t="s">
        <v>271</v>
      </c>
      <c r="D48" s="21">
        <v>4</v>
      </c>
      <c r="E48" s="101" t="s">
        <v>72</v>
      </c>
      <c r="F48" s="27"/>
      <c r="G48" s="26"/>
      <c r="H48" s="452"/>
    </row>
    <row r="49" spans="1:13" s="453" customFormat="1" ht="12.75" customHeight="1">
      <c r="A49" s="25"/>
      <c r="B49" s="26"/>
      <c r="C49" s="102"/>
      <c r="D49" s="22"/>
      <c r="E49" s="23"/>
      <c r="F49" s="27"/>
      <c r="G49" s="26"/>
      <c r="H49" s="452"/>
    </row>
    <row r="50" spans="1:13" s="371" customFormat="1" ht="12.75" customHeight="1">
      <c r="A50" s="17"/>
      <c r="B50" s="89"/>
      <c r="C50" s="93" t="s">
        <v>287</v>
      </c>
      <c r="D50" s="92"/>
      <c r="E50" s="92"/>
      <c r="F50" s="89"/>
      <c r="G50" s="89"/>
      <c r="H50" s="374"/>
      <c r="I50" s="376"/>
      <c r="J50" s="376"/>
      <c r="K50" s="376"/>
      <c r="L50" s="376"/>
      <c r="M50" s="376"/>
    </row>
    <row r="51" spans="1:13" s="371" customFormat="1" ht="12.75" customHeight="1">
      <c r="A51" s="17"/>
      <c r="B51" s="94"/>
      <c r="C51" s="95" t="s">
        <v>306</v>
      </c>
      <c r="D51" s="95">
        <v>7.4999999999999997E-2</v>
      </c>
      <c r="E51" s="95" t="s">
        <v>31</v>
      </c>
      <c r="F51" s="97"/>
      <c r="G51" s="98"/>
      <c r="H51" s="374"/>
      <c r="I51" s="376"/>
      <c r="J51" s="376"/>
      <c r="L51" s="376"/>
      <c r="M51" s="376"/>
    </row>
    <row r="52" spans="1:13" s="371" customFormat="1" ht="12.75" customHeight="1">
      <c r="A52" s="17"/>
      <c r="B52" s="99"/>
      <c r="C52" s="95" t="s">
        <v>274</v>
      </c>
      <c r="D52" s="20">
        <v>0.1</v>
      </c>
      <c r="E52" s="96" t="s">
        <v>31</v>
      </c>
      <c r="F52" s="97"/>
      <c r="G52" s="98"/>
      <c r="H52" s="374"/>
    </row>
    <row r="53" spans="1:13" s="371" customFormat="1" ht="12.75" customHeight="1">
      <c r="A53" s="17"/>
      <c r="B53" s="95"/>
      <c r="C53" s="100" t="s">
        <v>271</v>
      </c>
      <c r="D53" s="21">
        <v>2.3561944901923398E-2</v>
      </c>
      <c r="E53" s="101" t="s">
        <v>18</v>
      </c>
      <c r="F53" s="97"/>
      <c r="G53" s="98"/>
      <c r="H53" s="374"/>
    </row>
    <row r="54" spans="1:13" s="371" customFormat="1" ht="12.75" customHeight="1">
      <c r="A54" s="17"/>
      <c r="B54" s="95"/>
      <c r="C54" s="102"/>
      <c r="D54" s="22"/>
      <c r="E54" s="23"/>
      <c r="F54" s="97"/>
      <c r="G54" s="98"/>
      <c r="H54" s="374"/>
    </row>
    <row r="55" spans="1:13" s="453" customFormat="1" ht="12.75" customHeight="1">
      <c r="A55" s="25"/>
      <c r="B55" s="26"/>
      <c r="C55" s="93" t="s">
        <v>307</v>
      </c>
      <c r="D55" s="20"/>
      <c r="E55" s="96"/>
      <c r="F55" s="27"/>
      <c r="G55" s="26"/>
      <c r="H55" s="452"/>
    </row>
    <row r="56" spans="1:13" s="453" customFormat="1" ht="12.75" customHeight="1">
      <c r="A56" s="25"/>
      <c r="B56" s="26"/>
      <c r="C56" s="95" t="s">
        <v>308</v>
      </c>
      <c r="D56" s="20">
        <v>2.2999999999999998</v>
      </c>
      <c r="E56" s="96" t="s">
        <v>100</v>
      </c>
      <c r="F56" s="27"/>
      <c r="G56" s="26"/>
      <c r="H56" s="452"/>
    </row>
    <row r="57" spans="1:13" s="453" customFormat="1" ht="12.75" customHeight="1">
      <c r="A57" s="25"/>
      <c r="B57" s="26"/>
      <c r="C57" s="95" t="s">
        <v>309</v>
      </c>
      <c r="D57" s="20">
        <v>10.89</v>
      </c>
      <c r="E57" s="20" t="s">
        <v>100</v>
      </c>
      <c r="F57" s="27"/>
      <c r="G57" s="26"/>
      <c r="H57" s="452"/>
    </row>
    <row r="58" spans="1:13" s="453" customFormat="1" ht="12.75" customHeight="1">
      <c r="A58" s="25"/>
      <c r="B58" s="26"/>
      <c r="C58" s="95" t="s">
        <v>310</v>
      </c>
      <c r="D58" s="28">
        <v>0.15</v>
      </c>
      <c r="E58" s="96"/>
      <c r="F58" s="27"/>
      <c r="G58" s="26"/>
      <c r="H58" s="452"/>
    </row>
    <row r="59" spans="1:13" s="453" customFormat="1" ht="12.75" customHeight="1">
      <c r="A59" s="25"/>
      <c r="B59" s="26"/>
      <c r="C59" s="95" t="s">
        <v>311</v>
      </c>
      <c r="D59" s="20">
        <v>100</v>
      </c>
      <c r="E59" s="96" t="s">
        <v>244</v>
      </c>
      <c r="F59" s="27"/>
      <c r="G59" s="26"/>
      <c r="H59" s="452"/>
    </row>
    <row r="60" spans="1:13" s="453" customFormat="1" ht="12.75" customHeight="1">
      <c r="A60" s="25"/>
      <c r="B60" s="26"/>
      <c r="C60" s="100" t="s">
        <v>271</v>
      </c>
      <c r="D60" s="21">
        <v>1.51685</v>
      </c>
      <c r="E60" s="101" t="s">
        <v>312</v>
      </c>
      <c r="F60" s="27"/>
      <c r="G60" s="26"/>
      <c r="H60" s="452"/>
    </row>
    <row r="61" spans="1:13" s="453" customFormat="1" ht="12.75" customHeight="1">
      <c r="A61" s="25"/>
      <c r="B61" s="26"/>
      <c r="C61" s="102"/>
      <c r="D61" s="22"/>
      <c r="E61" s="23"/>
      <c r="F61" s="27"/>
      <c r="G61" s="26"/>
      <c r="H61" s="452"/>
    </row>
    <row r="62" spans="1:13" s="453" customFormat="1" ht="12.75" customHeight="1">
      <c r="A62" s="25"/>
      <c r="B62" s="26"/>
      <c r="C62" s="93" t="s">
        <v>313</v>
      </c>
      <c r="D62" s="20"/>
      <c r="E62" s="96"/>
      <c r="F62" s="27"/>
      <c r="G62" s="26"/>
      <c r="H62" s="452"/>
    </row>
    <row r="63" spans="1:13" s="453" customFormat="1" ht="12.75" customHeight="1">
      <c r="A63" s="25"/>
      <c r="B63" s="26"/>
      <c r="C63" s="95" t="s">
        <v>308</v>
      </c>
      <c r="D63" s="20">
        <v>2.2999999999999998</v>
      </c>
      <c r="E63" s="95" t="s">
        <v>100</v>
      </c>
      <c r="F63" s="27"/>
      <c r="G63" s="26"/>
      <c r="H63" s="452"/>
    </row>
    <row r="64" spans="1:13" s="453" customFormat="1" ht="12.75" customHeight="1">
      <c r="A64" s="25"/>
      <c r="B64" s="26"/>
      <c r="C64" s="95" t="s">
        <v>309</v>
      </c>
      <c r="D64" s="95">
        <v>10.89</v>
      </c>
      <c r="E64" s="95" t="s">
        <v>100</v>
      </c>
      <c r="F64" s="27"/>
      <c r="G64" s="26"/>
      <c r="H64" s="452"/>
    </row>
    <row r="65" spans="1:14" s="453" customFormat="1" ht="12.75" customHeight="1">
      <c r="A65" s="25"/>
      <c r="B65" s="26"/>
      <c r="C65" s="95" t="s">
        <v>310</v>
      </c>
      <c r="D65" s="28">
        <v>0.15</v>
      </c>
      <c r="E65" s="96"/>
      <c r="F65" s="27"/>
      <c r="G65" s="26"/>
      <c r="H65" s="452"/>
    </row>
    <row r="66" spans="1:14" s="453" customFormat="1" ht="12.75" customHeight="1">
      <c r="A66" s="25"/>
      <c r="B66" s="26"/>
      <c r="C66" s="95" t="s">
        <v>311</v>
      </c>
      <c r="D66" s="20">
        <v>10</v>
      </c>
      <c r="E66" s="96" t="s">
        <v>244</v>
      </c>
      <c r="F66" s="27"/>
      <c r="G66" s="26"/>
      <c r="H66" s="452"/>
    </row>
    <row r="67" spans="1:14" s="453" customFormat="1" ht="12.75" customHeight="1">
      <c r="A67" s="25"/>
      <c r="B67" s="26"/>
      <c r="C67" s="100" t="s">
        <v>271</v>
      </c>
      <c r="D67" s="21">
        <v>0.15168499999999999</v>
      </c>
      <c r="E67" s="101" t="s">
        <v>312</v>
      </c>
      <c r="F67" s="27"/>
      <c r="G67" s="26"/>
      <c r="H67" s="452"/>
    </row>
    <row r="68" spans="1:14" s="453" customFormat="1" ht="12.75" customHeight="1">
      <c r="A68" s="25"/>
      <c r="B68" s="26"/>
      <c r="C68" s="102"/>
      <c r="D68" s="22"/>
      <c r="E68" s="23"/>
      <c r="F68" s="27"/>
      <c r="G68" s="26"/>
      <c r="H68" s="452"/>
    </row>
    <row r="69" spans="1:14" s="453" customFormat="1" ht="12.75" customHeight="1">
      <c r="A69" s="25"/>
      <c r="B69" s="29" t="s">
        <v>428</v>
      </c>
      <c r="C69" s="99" t="s">
        <v>314</v>
      </c>
      <c r="D69" s="30" t="s">
        <v>315</v>
      </c>
      <c r="E69" s="104" t="s">
        <v>316</v>
      </c>
      <c r="F69" s="27"/>
      <c r="G69" s="26"/>
      <c r="H69" s="452"/>
    </row>
    <row r="70" spans="1:14" s="453" customFormat="1" ht="12.75" customHeight="1">
      <c r="A70" s="25"/>
      <c r="B70" s="31">
        <v>1</v>
      </c>
      <c r="C70" s="105" t="s">
        <v>317</v>
      </c>
      <c r="D70" s="32">
        <v>3</v>
      </c>
      <c r="E70" s="33">
        <v>1</v>
      </c>
      <c r="F70" s="27"/>
      <c r="G70" s="26"/>
      <c r="H70" s="452"/>
    </row>
    <row r="71" spans="1:14" s="453" customFormat="1" ht="12.75" customHeight="1">
      <c r="A71" s="25"/>
      <c r="B71" s="31">
        <v>1</v>
      </c>
      <c r="C71" s="105" t="s">
        <v>318</v>
      </c>
      <c r="D71" s="32">
        <v>3</v>
      </c>
      <c r="E71" s="33">
        <v>1</v>
      </c>
      <c r="F71" s="27"/>
      <c r="G71" s="26"/>
      <c r="H71" s="452"/>
    </row>
    <row r="72" spans="1:14" s="453" customFormat="1" ht="12.75" customHeight="1">
      <c r="A72" s="25"/>
      <c r="B72" s="31">
        <v>1</v>
      </c>
      <c r="C72" s="105" t="s">
        <v>319</v>
      </c>
      <c r="D72" s="32">
        <v>1.5</v>
      </c>
      <c r="E72" s="33">
        <v>1</v>
      </c>
      <c r="F72" s="27"/>
      <c r="G72" s="26"/>
      <c r="H72" s="452"/>
    </row>
    <row r="73" spans="1:14" s="453" customFormat="1" ht="12.75" customHeight="1">
      <c r="A73" s="25"/>
      <c r="B73" s="31">
        <v>1</v>
      </c>
      <c r="C73" s="105" t="s">
        <v>320</v>
      </c>
      <c r="D73" s="32">
        <v>0.15</v>
      </c>
      <c r="E73" s="33">
        <v>1</v>
      </c>
      <c r="F73" s="27"/>
      <c r="G73" s="26"/>
      <c r="H73" s="452"/>
    </row>
    <row r="74" spans="1:14" s="453" customFormat="1" ht="12.75" customHeight="1">
      <c r="A74" s="25"/>
      <c r="B74" s="26"/>
      <c r="C74" s="105"/>
      <c r="D74" s="25"/>
      <c r="E74" s="33"/>
      <c r="F74" s="27"/>
      <c r="G74" s="26"/>
      <c r="H74" s="452"/>
    </row>
    <row r="75" spans="1:14" s="454" customFormat="1" ht="12.75" customHeight="1">
      <c r="A75" s="51"/>
      <c r="B75" s="17"/>
      <c r="C75" s="106"/>
      <c r="D75" s="19"/>
      <c r="E75" s="19"/>
      <c r="F75" s="18"/>
      <c r="G75" s="17"/>
      <c r="H75" s="375"/>
      <c r="I75" s="376"/>
      <c r="J75" s="376"/>
      <c r="K75" s="376"/>
      <c r="L75" s="376"/>
      <c r="M75" s="376"/>
      <c r="N75" s="376"/>
    </row>
    <row r="76" spans="1:14" s="454" customFormat="1" ht="12.75" customHeight="1">
      <c r="A76" s="51"/>
      <c r="B76" s="17"/>
      <c r="C76" s="106"/>
      <c r="D76" s="18"/>
      <c r="E76" s="19"/>
      <c r="F76" s="18"/>
      <c r="G76" s="17"/>
      <c r="H76" s="375"/>
      <c r="I76" s="376"/>
      <c r="J76" s="376"/>
      <c r="K76" s="376"/>
      <c r="L76" s="376"/>
      <c r="M76" s="376"/>
      <c r="N76" s="376"/>
    </row>
    <row r="77" spans="1:14" ht="12.75" customHeight="1"/>
    <row r="78" spans="1:14" ht="12.75" customHeight="1"/>
    <row r="79" spans="1:14" ht="12.75" customHeight="1">
      <c r="C79" s="107"/>
    </row>
    <row r="80" spans="1:14" ht="12.75" customHeight="1">
      <c r="C80" s="107"/>
    </row>
    <row r="81" spans="1:14" s="455" customFormat="1" ht="12.75" customHeight="1">
      <c r="A81" s="51"/>
      <c r="B81" s="17"/>
      <c r="C81" s="107"/>
      <c r="D81" s="18"/>
      <c r="E81" s="19"/>
      <c r="F81" s="18"/>
      <c r="G81" s="17"/>
      <c r="H81" s="375"/>
      <c r="I81" s="376"/>
      <c r="J81" s="376"/>
      <c r="K81" s="376"/>
      <c r="L81" s="376"/>
      <c r="M81" s="376"/>
      <c r="N81" s="376"/>
    </row>
  </sheetData>
  <sheetProtection algorithmName="SHA-512" hashValue="hDgkd9Uj4OYQfdnCgZqGozh01Yky5xrTWlXiQivOOeoEbos3ez+5oyGZSVuz6C/kbWGZgMaIe/9NaMB+p9rQmA==" saltValue="V5bZYV8VJp/jjEjylaxYRw==" spinCount="100000" sheet="1" objects="1" scenarios="1" formatColumns="0" formatRows="0"/>
  <mergeCells count="2">
    <mergeCell ref="B3:G3"/>
    <mergeCell ref="C6:G6"/>
  </mergeCells>
  <conditionalFormatting sqref="D42">
    <cfRule type="expression" dxfId="17" priority="4">
      <formula>AND($A42&lt;&gt;"COMPOSICAO",$A42&lt;&gt;"INSUMO",$A42&lt;&gt;"")</formula>
    </cfRule>
    <cfRule type="expression" dxfId="16" priority="5">
      <formula>AND(OR($A42="COMPOSICAO",$A42="INSUMO",$A42&lt;&gt;""),$A42&lt;&gt;"")</formula>
    </cfRule>
  </conditionalFormatting>
  <conditionalFormatting sqref="D42">
    <cfRule type="expression" dxfId="15" priority="6">
      <formula>AND($A42&lt;&gt;"COMPOSICAO",$A42&lt;&gt;"INSUMO",$A42&lt;&gt;"")</formula>
    </cfRule>
    <cfRule type="expression" dxfId="14" priority="7">
      <formula>AND(OR($A42="COMPOSICAO",$A42="INSUMO",$A42&lt;&gt;""),$A42&lt;&gt;"")</formula>
    </cfRule>
  </conditionalFormatting>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rowBreaks count="2" manualBreakCount="2">
    <brk id="23" max="16383" man="1"/>
    <brk id="68" max="16383" man="1"/>
  </rowBreaks>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Plan19">
    <tabColor rgb="FFFFFF00"/>
  </sheetPr>
  <dimension ref="A3:AMI82"/>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6.85546875" style="18" bestFit="1" customWidth="1"/>
    <col min="5" max="5" width="7.85546875" style="19" customWidth="1"/>
    <col min="6" max="6" width="15.7109375" style="18" customWidth="1"/>
    <col min="7" max="7" width="15.7109375" style="17" customWidth="1"/>
    <col min="8" max="8" width="10.5703125" style="375" customWidth="1"/>
    <col min="9" max="9" width="9.140625" style="376"/>
    <col min="10" max="11" width="11.140625" style="376" customWidth="1"/>
    <col min="12" max="248" width="9.140625" style="376"/>
    <col min="249" max="249" width="36.85546875" style="376" customWidth="1"/>
    <col min="250" max="250" width="5.85546875" style="376" customWidth="1"/>
    <col min="251" max="251" width="33.140625" style="376" customWidth="1"/>
    <col min="252" max="252" width="8" style="376" customWidth="1"/>
    <col min="253" max="253" width="5.7109375" style="376" customWidth="1"/>
    <col min="254" max="254" width="6.85546875" style="376" customWidth="1"/>
    <col min="255" max="255" width="10.140625" style="376" customWidth="1"/>
    <col min="256" max="256" width="10.42578125" style="376" customWidth="1"/>
    <col min="257" max="257" width="10.5703125" style="376" customWidth="1"/>
    <col min="258" max="259" width="9.140625" style="376"/>
    <col min="260" max="260" width="9" style="376" customWidth="1"/>
    <col min="261" max="504" width="9.140625" style="376"/>
    <col min="505" max="505" width="36.85546875" style="376" customWidth="1"/>
    <col min="506" max="506" width="5.85546875" style="376" customWidth="1"/>
    <col min="507" max="507" width="33.140625" style="376" customWidth="1"/>
    <col min="508" max="508" width="8" style="376" customWidth="1"/>
    <col min="509" max="509" width="5.7109375" style="376" customWidth="1"/>
    <col min="510" max="510" width="6.85546875" style="376" customWidth="1"/>
    <col min="511" max="511" width="10.140625" style="376" customWidth="1"/>
    <col min="512" max="512" width="10.42578125" style="376" customWidth="1"/>
    <col min="513" max="513" width="10.5703125" style="376" customWidth="1"/>
    <col min="514" max="515" width="9.140625" style="376"/>
    <col min="516" max="516" width="9" style="376" customWidth="1"/>
    <col min="517" max="760" width="9.140625" style="376"/>
    <col min="761" max="761" width="36.85546875" style="376" customWidth="1"/>
    <col min="762" max="762" width="5.85546875" style="376" customWidth="1"/>
    <col min="763" max="763" width="33.140625" style="376" customWidth="1"/>
    <col min="764" max="764" width="8" style="376" customWidth="1"/>
    <col min="765" max="765" width="5.7109375" style="376" customWidth="1"/>
    <col min="766" max="766" width="6.85546875" style="376" customWidth="1"/>
    <col min="767" max="767" width="10.140625" style="376" customWidth="1"/>
    <col min="768" max="768" width="10.42578125" style="376" customWidth="1"/>
    <col min="769" max="769" width="10.5703125" style="376" customWidth="1"/>
    <col min="770" max="771" width="9.140625" style="376"/>
    <col min="772" max="772" width="9" style="376" customWidth="1"/>
    <col min="773" max="1016" width="9.140625" style="376"/>
    <col min="1017" max="1017" width="36.85546875" style="376" customWidth="1"/>
    <col min="1018" max="1018" width="5.85546875" style="376" customWidth="1"/>
    <col min="1019" max="1019" width="33.140625" style="376" customWidth="1"/>
    <col min="1020" max="1020" width="8" style="376" customWidth="1"/>
    <col min="1021" max="1021" width="5.7109375" style="376" customWidth="1"/>
    <col min="1022" max="1022" width="6.85546875" style="376" customWidth="1"/>
    <col min="1023" max="1023" width="10.140625" style="376" customWidth="1"/>
    <col min="1024" max="16384" width="9.140625" style="318"/>
  </cols>
  <sheetData>
    <row r="3" spans="1:11" s="370" customFormat="1" ht="16.5" customHeight="1">
      <c r="A3" s="60"/>
      <c r="B3" s="679" t="s">
        <v>279</v>
      </c>
      <c r="C3" s="679"/>
      <c r="D3" s="679"/>
      <c r="E3" s="679"/>
      <c r="F3" s="679"/>
      <c r="G3" s="679"/>
    </row>
    <row r="4" spans="1:11" s="371" customFormat="1" ht="16.5" customHeight="1">
      <c r="A4" s="17"/>
      <c r="B4" s="55"/>
      <c r="C4" s="58" t="s">
        <v>26</v>
      </c>
      <c r="D4" s="57"/>
      <c r="E4" s="56"/>
      <c r="F4" s="58"/>
      <c r="G4" s="59"/>
    </row>
    <row r="5" spans="1:11" s="371" customFormat="1" ht="16.5" customHeight="1">
      <c r="A5" s="17"/>
      <c r="B5" s="55"/>
      <c r="C5" s="58" t="s">
        <v>440</v>
      </c>
      <c r="D5" s="57"/>
      <c r="E5" s="56"/>
      <c r="F5" s="58"/>
      <c r="G5" s="59"/>
    </row>
    <row r="6" spans="1:11" s="371" customFormat="1" ht="31.5" customHeight="1">
      <c r="A6" s="17"/>
      <c r="B6" s="60"/>
      <c r="C6" s="680" t="s">
        <v>260</v>
      </c>
      <c r="D6" s="680"/>
      <c r="E6" s="680"/>
      <c r="F6" s="680"/>
      <c r="G6" s="680"/>
    </row>
    <row r="7" spans="1:11" s="371" customFormat="1" ht="12.75" customHeight="1">
      <c r="A7" s="17"/>
      <c r="B7" s="61"/>
      <c r="C7" s="61"/>
      <c r="D7" s="62"/>
      <c r="E7" s="62"/>
      <c r="F7" s="61"/>
      <c r="G7" s="61"/>
      <c r="H7" s="374"/>
    </row>
    <row r="8" spans="1:11" s="371" customFormat="1" ht="12.75" customHeight="1">
      <c r="A8" s="17"/>
      <c r="B8" s="63" t="s">
        <v>280</v>
      </c>
      <c r="C8" s="63" t="s">
        <v>95</v>
      </c>
      <c r="D8" s="62"/>
      <c r="E8" s="62"/>
      <c r="F8" s="61"/>
      <c r="G8" s="61"/>
      <c r="H8" s="374"/>
    </row>
    <row r="9" spans="1:11" s="371" customFormat="1" ht="12.75" customHeight="1">
      <c r="A9" s="17"/>
      <c r="B9" s="36"/>
      <c r="C9" s="36"/>
      <c r="D9" s="37"/>
      <c r="E9" s="37"/>
      <c r="F9" s="36"/>
      <c r="G9" s="36"/>
      <c r="H9" s="374"/>
    </row>
    <row r="10" spans="1:11" s="371" customFormat="1" ht="25.5" customHeight="1" thickBot="1">
      <c r="A10" s="17"/>
      <c r="B10" s="81" t="s">
        <v>6</v>
      </c>
      <c r="C10" s="81" t="s">
        <v>7</v>
      </c>
      <c r="D10" s="81" t="s">
        <v>13</v>
      </c>
      <c r="E10" s="81" t="s">
        <v>14</v>
      </c>
      <c r="F10" s="233" t="s">
        <v>281</v>
      </c>
      <c r="G10" s="82" t="s">
        <v>282</v>
      </c>
      <c r="H10" s="374"/>
    </row>
    <row r="11" spans="1:11" s="370" customFormat="1" ht="26.25" thickBot="1">
      <c r="A11" s="60"/>
      <c r="B11" s="64">
        <v>1</v>
      </c>
      <c r="C11" s="135" t="s">
        <v>283</v>
      </c>
      <c r="D11" s="136" t="s">
        <v>18</v>
      </c>
      <c r="E11" s="202">
        <v>7.0000000000000007E-2</v>
      </c>
      <c r="F11" s="419"/>
      <c r="G11" s="201">
        <f>ROUND(E11*F11,2)</f>
        <v>0</v>
      </c>
      <c r="H11" s="448"/>
      <c r="J11" s="449"/>
    </row>
    <row r="12" spans="1:11" s="370" customFormat="1" ht="13.5" thickBot="1">
      <c r="A12" s="60"/>
      <c r="B12" s="64">
        <f>B11+1</f>
        <v>2</v>
      </c>
      <c r="C12" s="135" t="s">
        <v>343</v>
      </c>
      <c r="D12" s="136" t="s">
        <v>100</v>
      </c>
      <c r="E12" s="137">
        <v>4.67</v>
      </c>
      <c r="F12" s="419"/>
      <c r="G12" s="203">
        <f t="shared" ref="G12:G22" si="0">ROUND(E12*F12,2)</f>
        <v>0</v>
      </c>
      <c r="H12" s="448"/>
      <c r="J12" s="449"/>
    </row>
    <row r="13" spans="1:11" s="370" customFormat="1" ht="26.25" thickBot="1">
      <c r="A13" s="60"/>
      <c r="B13" s="64">
        <f t="shared" ref="B13:B22" si="1">B12+1</f>
        <v>3</v>
      </c>
      <c r="C13" s="135" t="s">
        <v>285</v>
      </c>
      <c r="D13" s="136" t="s">
        <v>100</v>
      </c>
      <c r="E13" s="137">
        <v>0.16</v>
      </c>
      <c r="F13" s="419"/>
      <c r="G13" s="203">
        <f t="shared" si="0"/>
        <v>0</v>
      </c>
      <c r="H13" s="448"/>
    </row>
    <row r="14" spans="1:11" s="370" customFormat="1" ht="26.25" thickBot="1">
      <c r="A14" s="60"/>
      <c r="B14" s="64">
        <f t="shared" si="1"/>
        <v>4</v>
      </c>
      <c r="C14" s="135" t="s">
        <v>389</v>
      </c>
      <c r="D14" s="136" t="s">
        <v>72</v>
      </c>
      <c r="E14" s="137">
        <v>4</v>
      </c>
      <c r="F14" s="419"/>
      <c r="G14" s="203">
        <f t="shared" si="0"/>
        <v>0</v>
      </c>
      <c r="H14" s="448"/>
    </row>
    <row r="15" spans="1:11" s="370" customFormat="1" ht="26.25" thickBot="1">
      <c r="A15" s="60"/>
      <c r="B15" s="64">
        <f t="shared" si="1"/>
        <v>5</v>
      </c>
      <c r="C15" s="135" t="str">
        <f>'[3]Resumo Cotações'!$C$28</f>
        <v>Barra roscada Ø 5/16" em aço carbono, com 2 porcas e 2 arruelas</v>
      </c>
      <c r="D15" s="136" t="str">
        <f>'[3]Resumo Cotações'!$D$28</f>
        <v>cj</v>
      </c>
      <c r="E15" s="137">
        <v>1</v>
      </c>
      <c r="F15" s="419"/>
      <c r="G15" s="203">
        <f t="shared" si="0"/>
        <v>0</v>
      </c>
      <c r="H15" s="448"/>
    </row>
    <row r="16" spans="1:11" s="370" customFormat="1" ht="13.5" thickBot="1">
      <c r="A16" s="60"/>
      <c r="B16" s="64">
        <f t="shared" si="1"/>
        <v>6</v>
      </c>
      <c r="C16" s="135" t="str">
        <f>'[3]Resumo Cotações'!$C$29</f>
        <v>Borracha natural sem lona, esp = 5mm</v>
      </c>
      <c r="D16" s="136" t="str">
        <f>'[3]Resumo Cotações'!$D$29</f>
        <v>m²</v>
      </c>
      <c r="E16" s="137">
        <v>0.02</v>
      </c>
      <c r="F16" s="419"/>
      <c r="G16" s="203">
        <f t="shared" si="0"/>
        <v>0</v>
      </c>
      <c r="H16" s="448"/>
      <c r="I16" s="450"/>
      <c r="J16" s="449"/>
      <c r="K16" s="450"/>
    </row>
    <row r="17" spans="1:13" s="370" customFormat="1" ht="51.75" thickBot="1">
      <c r="A17" s="60"/>
      <c r="B17" s="64">
        <f t="shared" si="1"/>
        <v>7</v>
      </c>
      <c r="C17" s="135" t="s">
        <v>288</v>
      </c>
      <c r="D17" s="136" t="s">
        <v>62</v>
      </c>
      <c r="E17" s="137">
        <v>0.94</v>
      </c>
      <c r="F17" s="419"/>
      <c r="G17" s="203">
        <f t="shared" si="0"/>
        <v>0</v>
      </c>
      <c r="H17" s="448"/>
      <c r="J17" s="449"/>
    </row>
    <row r="18" spans="1:13" s="370" customFormat="1" ht="51.75" thickBot="1">
      <c r="A18" s="60"/>
      <c r="B18" s="64">
        <f t="shared" si="1"/>
        <v>8</v>
      </c>
      <c r="C18" s="135" t="s">
        <v>289</v>
      </c>
      <c r="D18" s="136" t="s">
        <v>62</v>
      </c>
      <c r="E18" s="137">
        <v>0.09</v>
      </c>
      <c r="F18" s="419"/>
      <c r="G18" s="203">
        <f t="shared" si="0"/>
        <v>0</v>
      </c>
      <c r="H18" s="448"/>
      <c r="J18" s="449"/>
    </row>
    <row r="19" spans="1:13" s="370" customFormat="1" ht="26.25" thickBot="1">
      <c r="A19" s="60"/>
      <c r="B19" s="64">
        <f t="shared" si="1"/>
        <v>9</v>
      </c>
      <c r="C19" s="135" t="s">
        <v>290</v>
      </c>
      <c r="D19" s="136" t="s">
        <v>277</v>
      </c>
      <c r="E19" s="137">
        <v>2</v>
      </c>
      <c r="F19" s="419"/>
      <c r="G19" s="203">
        <f t="shared" si="0"/>
        <v>0</v>
      </c>
      <c r="H19" s="448"/>
      <c r="J19" s="449"/>
    </row>
    <row r="20" spans="1:13" s="370" customFormat="1" ht="26.25" thickBot="1">
      <c r="A20" s="60"/>
      <c r="B20" s="64">
        <f t="shared" si="1"/>
        <v>10</v>
      </c>
      <c r="C20" s="135" t="s">
        <v>291</v>
      </c>
      <c r="D20" s="136" t="s">
        <v>277</v>
      </c>
      <c r="E20" s="137">
        <v>2</v>
      </c>
      <c r="F20" s="419"/>
      <c r="G20" s="203">
        <f t="shared" si="0"/>
        <v>0</v>
      </c>
      <c r="H20" s="448"/>
      <c r="J20" s="449"/>
    </row>
    <row r="21" spans="1:13" s="370" customFormat="1" ht="26.25" thickBot="1">
      <c r="A21" s="60"/>
      <c r="B21" s="64">
        <f t="shared" si="1"/>
        <v>11</v>
      </c>
      <c r="C21" s="135" t="s">
        <v>292</v>
      </c>
      <c r="D21" s="136" t="s">
        <v>277</v>
      </c>
      <c r="E21" s="137">
        <v>1</v>
      </c>
      <c r="F21" s="419"/>
      <c r="G21" s="203">
        <f t="shared" si="0"/>
        <v>0</v>
      </c>
      <c r="H21" s="448"/>
      <c r="J21" s="449"/>
    </row>
    <row r="22" spans="1:13" s="370" customFormat="1" ht="26.25" thickBot="1">
      <c r="A22" s="60"/>
      <c r="B22" s="64">
        <f t="shared" si="1"/>
        <v>12</v>
      </c>
      <c r="C22" s="135" t="s">
        <v>293</v>
      </c>
      <c r="D22" s="136" t="s">
        <v>277</v>
      </c>
      <c r="E22" s="137">
        <v>0.1</v>
      </c>
      <c r="F22" s="419"/>
      <c r="G22" s="203">
        <f t="shared" si="0"/>
        <v>0</v>
      </c>
      <c r="H22" s="448"/>
      <c r="I22" s="450"/>
      <c r="J22" s="450"/>
      <c r="K22" s="450"/>
    </row>
    <row r="23" spans="1:13" s="371" customFormat="1" ht="12.75" customHeight="1">
      <c r="A23" s="17"/>
      <c r="B23" s="83"/>
      <c r="C23" s="84"/>
      <c r="D23" s="85"/>
      <c r="E23" s="86"/>
      <c r="F23" s="87"/>
      <c r="G23" s="88"/>
      <c r="H23" s="374"/>
    </row>
    <row r="24" spans="1:13" s="371" customFormat="1" ht="12.75" customHeight="1">
      <c r="A24" s="17"/>
      <c r="B24" s="84"/>
      <c r="C24" s="17"/>
      <c r="D24" s="89"/>
      <c r="E24" s="85"/>
      <c r="F24" s="90" t="s">
        <v>294</v>
      </c>
      <c r="G24" s="91">
        <f>SUM(G11:G23)</f>
        <v>0</v>
      </c>
      <c r="H24" s="374"/>
    </row>
    <row r="25" spans="1:13" s="371" customFormat="1" ht="12.75" customHeight="1">
      <c r="A25" s="17"/>
      <c r="B25" s="89"/>
      <c r="C25" s="92" t="s">
        <v>295</v>
      </c>
      <c r="D25" s="89"/>
      <c r="E25" s="89"/>
      <c r="F25" s="89"/>
      <c r="G25" s="89"/>
      <c r="H25" s="374"/>
      <c r="I25" s="376"/>
      <c r="J25" s="376"/>
      <c r="K25" s="376"/>
      <c r="L25" s="376"/>
      <c r="M25" s="376"/>
    </row>
    <row r="26" spans="1:13" s="371" customFormat="1" ht="12.75" customHeight="1">
      <c r="A26" s="17"/>
      <c r="B26" s="89"/>
      <c r="C26" s="92"/>
      <c r="D26" s="89"/>
      <c r="E26" s="89"/>
      <c r="F26" s="89"/>
      <c r="G26" s="89"/>
      <c r="H26" s="374"/>
      <c r="I26" s="376"/>
      <c r="J26" s="376"/>
      <c r="K26" s="376"/>
      <c r="L26" s="376"/>
      <c r="M26" s="376"/>
    </row>
    <row r="27" spans="1:13" s="371" customFormat="1" ht="12.75" customHeight="1">
      <c r="A27" s="17"/>
      <c r="B27" s="89"/>
      <c r="C27" s="93" t="s">
        <v>296</v>
      </c>
      <c r="D27" s="92"/>
      <c r="E27" s="89"/>
      <c r="F27" s="89"/>
      <c r="G27" s="89"/>
      <c r="H27" s="374"/>
      <c r="I27" s="376"/>
      <c r="J27" s="376"/>
      <c r="K27" s="376"/>
      <c r="L27" s="376"/>
      <c r="M27" s="376"/>
    </row>
    <row r="28" spans="1:13" s="371" customFormat="1" ht="12.75" customHeight="1">
      <c r="A28" s="17"/>
      <c r="B28" s="94"/>
      <c r="C28" s="95" t="s">
        <v>273</v>
      </c>
      <c r="D28" s="20">
        <v>0.35</v>
      </c>
      <c r="E28" s="96" t="s">
        <v>31</v>
      </c>
      <c r="F28" s="97"/>
      <c r="G28" s="98"/>
      <c r="H28" s="374"/>
      <c r="I28" s="376"/>
      <c r="J28" s="376"/>
      <c r="L28" s="376"/>
      <c r="M28" s="376"/>
    </row>
    <row r="29" spans="1:13" s="371" customFormat="1" ht="12.75" customHeight="1">
      <c r="A29" s="17"/>
      <c r="B29" s="99"/>
      <c r="C29" s="95" t="s">
        <v>274</v>
      </c>
      <c r="D29" s="20">
        <v>0.2</v>
      </c>
      <c r="E29" s="96" t="s">
        <v>31</v>
      </c>
      <c r="F29" s="97"/>
      <c r="G29" s="98"/>
      <c r="H29" s="374"/>
    </row>
    <row r="30" spans="1:13" s="371" customFormat="1" ht="12.75" customHeight="1">
      <c r="A30" s="17"/>
      <c r="B30" s="99"/>
      <c r="C30" s="95" t="s">
        <v>297</v>
      </c>
      <c r="D30" s="20">
        <v>50</v>
      </c>
      <c r="E30" s="96" t="s">
        <v>298</v>
      </c>
      <c r="F30" s="97"/>
      <c r="G30" s="98"/>
      <c r="H30" s="374"/>
    </row>
    <row r="31" spans="1:13" s="371" customFormat="1" ht="12.75" customHeight="1">
      <c r="A31" s="17"/>
      <c r="B31" s="95"/>
      <c r="C31" s="100" t="s">
        <v>271</v>
      </c>
      <c r="D31" s="21">
        <v>7.0000000000000007E-2</v>
      </c>
      <c r="E31" s="101" t="s">
        <v>18</v>
      </c>
      <c r="F31" s="97"/>
      <c r="G31" s="98"/>
      <c r="H31" s="374"/>
    </row>
    <row r="32" spans="1:13" s="371" customFormat="1" ht="12.75" customHeight="1">
      <c r="A32" s="17"/>
      <c r="B32" s="95"/>
      <c r="C32" s="102"/>
      <c r="D32" s="22"/>
      <c r="E32" s="23"/>
      <c r="F32" s="97"/>
      <c r="G32" s="98"/>
      <c r="H32" s="374"/>
    </row>
    <row r="33" spans="1:14" s="375" customFormat="1" ht="12.75" customHeight="1">
      <c r="A33" s="51"/>
      <c r="B33" s="17"/>
      <c r="C33" s="93" t="s">
        <v>345</v>
      </c>
      <c r="D33" s="20"/>
      <c r="E33" s="96"/>
      <c r="F33" s="18"/>
      <c r="G33" s="17"/>
      <c r="I33" s="376"/>
      <c r="J33" s="376"/>
      <c r="K33" s="376"/>
      <c r="L33" s="376"/>
      <c r="M33" s="376"/>
      <c r="N33" s="376"/>
    </row>
    <row r="34" spans="1:14" s="375" customFormat="1" ht="12.75" customHeight="1">
      <c r="A34" s="51"/>
      <c r="B34" s="17"/>
      <c r="C34" s="95" t="s">
        <v>297</v>
      </c>
      <c r="D34" s="20">
        <v>7.29</v>
      </c>
      <c r="E34" s="96" t="s">
        <v>300</v>
      </c>
      <c r="F34" s="18"/>
      <c r="G34" s="17"/>
      <c r="I34" s="376"/>
      <c r="J34" s="376"/>
      <c r="K34" s="376"/>
      <c r="L34" s="376"/>
      <c r="M34" s="376"/>
      <c r="N34" s="376"/>
    </row>
    <row r="35" spans="1:14" s="375" customFormat="1" ht="12.75" customHeight="1">
      <c r="A35" s="51"/>
      <c r="B35" s="17"/>
      <c r="C35" s="95" t="s">
        <v>273</v>
      </c>
      <c r="D35" s="20">
        <v>0.64</v>
      </c>
      <c r="E35" s="96" t="s">
        <v>31</v>
      </c>
      <c r="F35" s="18"/>
      <c r="G35" s="17"/>
      <c r="I35" s="376"/>
      <c r="J35" s="376"/>
      <c r="K35" s="376"/>
      <c r="L35" s="376"/>
      <c r="M35" s="376"/>
      <c r="N35" s="376"/>
    </row>
    <row r="36" spans="1:14" s="375" customFormat="1" ht="12.75" customHeight="1">
      <c r="A36" s="51"/>
      <c r="B36" s="17"/>
      <c r="C36" s="100" t="s">
        <v>271</v>
      </c>
      <c r="D36" s="21">
        <v>4.67</v>
      </c>
      <c r="E36" s="101" t="s">
        <v>100</v>
      </c>
      <c r="F36" s="18"/>
      <c r="G36" s="17"/>
      <c r="I36" s="376"/>
      <c r="J36" s="376"/>
      <c r="K36" s="376"/>
      <c r="L36" s="376"/>
      <c r="M36" s="376"/>
      <c r="N36" s="376"/>
    </row>
    <row r="37" spans="1:14" ht="12.75" customHeight="1">
      <c r="E37" s="18"/>
    </row>
    <row r="38" spans="1:14" ht="12.75" customHeight="1">
      <c r="C38" s="93" t="s">
        <v>301</v>
      </c>
      <c r="D38" s="20"/>
      <c r="E38" s="96"/>
      <c r="G38" s="24"/>
    </row>
    <row r="39" spans="1:14" ht="12.75" customHeight="1">
      <c r="C39" s="95" t="s">
        <v>302</v>
      </c>
      <c r="D39" s="103">
        <v>0.02</v>
      </c>
      <c r="E39" s="96" t="s">
        <v>100</v>
      </c>
      <c r="G39" s="24"/>
    </row>
    <row r="40" spans="1:14" ht="12.75" customHeight="1">
      <c r="C40" s="95" t="s">
        <v>303</v>
      </c>
      <c r="D40" s="20">
        <v>8.17</v>
      </c>
      <c r="E40" s="96" t="s">
        <v>100</v>
      </c>
    </row>
    <row r="41" spans="1:14" s="453" customFormat="1" ht="12.75" customHeight="1">
      <c r="A41" s="25"/>
      <c r="B41" s="26"/>
      <c r="C41" s="100" t="s">
        <v>271</v>
      </c>
      <c r="D41" s="21">
        <v>0.16</v>
      </c>
      <c r="E41" s="101" t="s">
        <v>100</v>
      </c>
      <c r="F41" s="27"/>
      <c r="G41" s="26"/>
      <c r="H41" s="452"/>
    </row>
    <row r="42" spans="1:14" s="453" customFormat="1" ht="12.75" customHeight="1">
      <c r="A42" s="25"/>
      <c r="B42" s="26"/>
      <c r="C42" s="102"/>
      <c r="D42" s="22"/>
      <c r="E42" s="23"/>
      <c r="F42" s="27"/>
      <c r="G42" s="26"/>
      <c r="H42" s="452"/>
    </row>
    <row r="43" spans="1:14" s="453" customFormat="1" ht="12.75" customHeight="1">
      <c r="A43" s="25"/>
      <c r="B43" s="26"/>
      <c r="C43" s="93" t="s">
        <v>304</v>
      </c>
      <c r="D43" s="20"/>
      <c r="E43" s="96"/>
      <c r="F43" s="27"/>
      <c r="G43" s="26"/>
      <c r="H43" s="371"/>
    </row>
    <row r="44" spans="1:14" s="453" customFormat="1" ht="12.75" customHeight="1">
      <c r="A44" s="25"/>
      <c r="B44" s="26"/>
      <c r="C44" s="95" t="s">
        <v>305</v>
      </c>
      <c r="D44" s="20">
        <v>4</v>
      </c>
      <c r="E44" s="96" t="s">
        <v>72</v>
      </c>
      <c r="F44" s="27"/>
      <c r="G44" s="26"/>
      <c r="H44" s="452"/>
    </row>
    <row r="45" spans="1:14" s="453" customFormat="1" ht="12.75" customHeight="1">
      <c r="A45" s="25"/>
      <c r="B45" s="26"/>
      <c r="C45" s="100" t="s">
        <v>271</v>
      </c>
      <c r="D45" s="21">
        <v>4</v>
      </c>
      <c r="E45" s="101" t="s">
        <v>72</v>
      </c>
      <c r="F45" s="27"/>
      <c r="G45" s="26"/>
      <c r="H45" s="452"/>
    </row>
    <row r="46" spans="1:14" s="453" customFormat="1" ht="12.75" customHeight="1">
      <c r="A46" s="25"/>
      <c r="B46" s="26"/>
      <c r="C46" s="102"/>
      <c r="D46" s="22"/>
      <c r="E46" s="23"/>
      <c r="F46" s="27"/>
      <c r="G46" s="26"/>
      <c r="H46" s="452"/>
    </row>
    <row r="47" spans="1:14" s="453" customFormat="1" ht="12.75" customHeight="1">
      <c r="A47" s="25"/>
      <c r="B47" s="26"/>
      <c r="C47" s="93" t="s">
        <v>286</v>
      </c>
      <c r="D47" s="20"/>
      <c r="E47" s="96"/>
      <c r="F47" s="27"/>
      <c r="G47" s="26"/>
      <c r="H47" s="371"/>
    </row>
    <row r="48" spans="1:14" s="453" customFormat="1" ht="12.75" customHeight="1">
      <c r="A48" s="25"/>
      <c r="B48" s="26"/>
      <c r="C48" s="95" t="s">
        <v>272</v>
      </c>
      <c r="D48" s="20">
        <v>1</v>
      </c>
      <c r="E48" s="96" t="s">
        <v>72</v>
      </c>
      <c r="F48" s="27"/>
      <c r="G48" s="26"/>
      <c r="H48" s="452"/>
    </row>
    <row r="49" spans="1:13" s="453" customFormat="1" ht="12.75" customHeight="1">
      <c r="A49" s="25"/>
      <c r="B49" s="26"/>
      <c r="C49" s="100" t="s">
        <v>271</v>
      </c>
      <c r="D49" s="21">
        <v>1</v>
      </c>
      <c r="E49" s="101" t="s">
        <v>72</v>
      </c>
      <c r="F49" s="27"/>
      <c r="G49" s="26"/>
      <c r="H49" s="452"/>
    </row>
    <row r="50" spans="1:13" s="453" customFormat="1" ht="12.75" customHeight="1">
      <c r="A50" s="25"/>
      <c r="B50" s="26"/>
      <c r="C50" s="102"/>
      <c r="D50" s="22"/>
      <c r="E50" s="23"/>
      <c r="F50" s="27"/>
      <c r="G50" s="26"/>
      <c r="H50" s="452"/>
    </row>
    <row r="51" spans="1:13" s="371" customFormat="1" ht="12.75" customHeight="1">
      <c r="A51" s="17"/>
      <c r="B51" s="89"/>
      <c r="C51" s="93" t="s">
        <v>287</v>
      </c>
      <c r="D51" s="92"/>
      <c r="E51" s="92"/>
      <c r="F51" s="89"/>
      <c r="G51" s="89"/>
      <c r="H51" s="374"/>
      <c r="I51" s="376"/>
      <c r="J51" s="376"/>
      <c r="K51" s="376"/>
      <c r="L51" s="376"/>
      <c r="M51" s="376"/>
    </row>
    <row r="52" spans="1:13" s="371" customFormat="1" ht="12.75" customHeight="1">
      <c r="A52" s="17"/>
      <c r="B52" s="94"/>
      <c r="C52" s="95" t="s">
        <v>306</v>
      </c>
      <c r="D52" s="34">
        <v>7.4999999999999997E-2</v>
      </c>
      <c r="E52" s="96" t="s">
        <v>31</v>
      </c>
      <c r="F52" s="97"/>
      <c r="G52" s="98"/>
      <c r="H52" s="374"/>
      <c r="I52" s="376"/>
      <c r="J52" s="376"/>
      <c r="L52" s="376"/>
      <c r="M52" s="376"/>
    </row>
    <row r="53" spans="1:13" s="371" customFormat="1" ht="12.75" customHeight="1">
      <c r="A53" s="17"/>
      <c r="B53" s="99"/>
      <c r="C53" s="95" t="s">
        <v>274</v>
      </c>
      <c r="D53" s="20">
        <v>0.1</v>
      </c>
      <c r="E53" s="96" t="s">
        <v>31</v>
      </c>
      <c r="F53" s="97"/>
      <c r="G53" s="98"/>
      <c r="H53" s="374"/>
    </row>
    <row r="54" spans="1:13" s="371" customFormat="1" ht="12.75" customHeight="1">
      <c r="A54" s="17"/>
      <c r="B54" s="95"/>
      <c r="C54" s="100" t="s">
        <v>271</v>
      </c>
      <c r="D54" s="21">
        <v>2.3561944901923398E-2</v>
      </c>
      <c r="E54" s="101" t="s">
        <v>18</v>
      </c>
      <c r="F54" s="97"/>
      <c r="G54" s="98"/>
      <c r="H54" s="374"/>
    </row>
    <row r="55" spans="1:13" s="371" customFormat="1" ht="12.75" customHeight="1">
      <c r="A55" s="17"/>
      <c r="B55" s="95"/>
      <c r="C55" s="102"/>
      <c r="D55" s="22"/>
      <c r="E55" s="23"/>
      <c r="F55" s="97"/>
      <c r="G55" s="98"/>
      <c r="H55" s="374"/>
    </row>
    <row r="56" spans="1:13" s="453" customFormat="1" ht="12.75" customHeight="1">
      <c r="A56" s="25"/>
      <c r="B56" s="26"/>
      <c r="C56" s="93" t="s">
        <v>307</v>
      </c>
      <c r="D56" s="20"/>
      <c r="E56" s="96"/>
      <c r="F56" s="27"/>
      <c r="G56" s="26"/>
      <c r="H56" s="452"/>
    </row>
    <row r="57" spans="1:13" s="453" customFormat="1" ht="12.75" customHeight="1">
      <c r="A57" s="25"/>
      <c r="B57" s="26"/>
      <c r="C57" s="95" t="s">
        <v>308</v>
      </c>
      <c r="D57" s="20">
        <v>3.5</v>
      </c>
      <c r="E57" s="96" t="s">
        <v>100</v>
      </c>
      <c r="F57" s="27"/>
      <c r="G57" s="26"/>
      <c r="H57" s="452"/>
    </row>
    <row r="58" spans="1:13" s="453" customFormat="1" ht="12.75" customHeight="1">
      <c r="A58" s="25"/>
      <c r="B58" s="26"/>
      <c r="C58" s="95" t="s">
        <v>309</v>
      </c>
      <c r="D58" s="20">
        <v>4.67</v>
      </c>
      <c r="E58" s="20" t="s">
        <v>100</v>
      </c>
      <c r="F58" s="27"/>
      <c r="G58" s="26"/>
      <c r="H58" s="452"/>
    </row>
    <row r="59" spans="1:13" s="453" customFormat="1" ht="12.75" customHeight="1">
      <c r="A59" s="25"/>
      <c r="B59" s="26"/>
      <c r="C59" s="95" t="s">
        <v>310</v>
      </c>
      <c r="D59" s="28">
        <v>0.15</v>
      </c>
      <c r="E59" s="96"/>
      <c r="F59" s="27"/>
      <c r="G59" s="26"/>
      <c r="H59" s="452"/>
    </row>
    <row r="60" spans="1:13" s="453" customFormat="1" ht="12.75" customHeight="1">
      <c r="A60" s="25"/>
      <c r="B60" s="26"/>
      <c r="C60" s="95" t="s">
        <v>311</v>
      </c>
      <c r="D60" s="20">
        <v>100</v>
      </c>
      <c r="E60" s="96" t="s">
        <v>244</v>
      </c>
      <c r="F60" s="27"/>
      <c r="G60" s="26"/>
      <c r="H60" s="452"/>
    </row>
    <row r="61" spans="1:13" s="453" customFormat="1" ht="12.75" customHeight="1">
      <c r="A61" s="25"/>
      <c r="B61" s="26"/>
      <c r="C61" s="100" t="s">
        <v>271</v>
      </c>
      <c r="D61" s="21">
        <v>0.93955</v>
      </c>
      <c r="E61" s="101" t="s">
        <v>312</v>
      </c>
      <c r="F61" s="27"/>
      <c r="G61" s="26"/>
      <c r="H61" s="452"/>
    </row>
    <row r="62" spans="1:13" s="453" customFormat="1" ht="12.75" customHeight="1">
      <c r="A62" s="25"/>
      <c r="B62" s="26"/>
      <c r="C62" s="102"/>
      <c r="D62" s="22"/>
      <c r="E62" s="23"/>
      <c r="F62" s="27"/>
      <c r="G62" s="26"/>
      <c r="H62" s="452"/>
    </row>
    <row r="63" spans="1:13" s="453" customFormat="1" ht="12.75" customHeight="1">
      <c r="A63" s="25"/>
      <c r="B63" s="26"/>
      <c r="C63" s="93" t="s">
        <v>313</v>
      </c>
      <c r="D63" s="20"/>
      <c r="E63" s="96"/>
      <c r="F63" s="27"/>
      <c r="G63" s="26"/>
      <c r="H63" s="452"/>
    </row>
    <row r="64" spans="1:13" s="453" customFormat="1" ht="12.75" customHeight="1">
      <c r="A64" s="25"/>
      <c r="B64" s="26"/>
      <c r="C64" s="95" t="s">
        <v>308</v>
      </c>
      <c r="D64" s="20">
        <v>3.5</v>
      </c>
      <c r="E64" s="95" t="s">
        <v>100</v>
      </c>
      <c r="F64" s="27"/>
      <c r="G64" s="26"/>
      <c r="H64" s="452"/>
    </row>
    <row r="65" spans="1:14" s="453" customFormat="1" ht="12.75" customHeight="1">
      <c r="A65" s="25"/>
      <c r="B65" s="26"/>
      <c r="C65" s="95" t="s">
        <v>309</v>
      </c>
      <c r="D65" s="95">
        <v>4.67</v>
      </c>
      <c r="E65" s="95" t="s">
        <v>100</v>
      </c>
      <c r="F65" s="27"/>
      <c r="G65" s="26"/>
      <c r="H65" s="452"/>
    </row>
    <row r="66" spans="1:14" s="453" customFormat="1" ht="12.75" customHeight="1">
      <c r="A66" s="25"/>
      <c r="B66" s="26"/>
      <c r="C66" s="95" t="s">
        <v>310</v>
      </c>
      <c r="D66" s="28">
        <v>0.15</v>
      </c>
      <c r="E66" s="96"/>
      <c r="F66" s="27"/>
      <c r="G66" s="26"/>
      <c r="H66" s="452"/>
    </row>
    <row r="67" spans="1:14" s="453" customFormat="1" ht="12.75" customHeight="1">
      <c r="A67" s="25"/>
      <c r="B67" s="26"/>
      <c r="C67" s="95" t="s">
        <v>311</v>
      </c>
      <c r="D67" s="20">
        <v>10</v>
      </c>
      <c r="E67" s="96" t="s">
        <v>244</v>
      </c>
      <c r="F67" s="27"/>
      <c r="G67" s="26"/>
      <c r="H67" s="452"/>
    </row>
    <row r="68" spans="1:14" s="453" customFormat="1" ht="12.75" customHeight="1">
      <c r="A68" s="25"/>
      <c r="B68" s="26"/>
      <c r="C68" s="100" t="s">
        <v>271</v>
      </c>
      <c r="D68" s="21">
        <v>9.3954999999999997E-2</v>
      </c>
      <c r="E68" s="101" t="s">
        <v>312</v>
      </c>
      <c r="F68" s="27"/>
      <c r="G68" s="26"/>
      <c r="H68" s="452"/>
    </row>
    <row r="69" spans="1:14" s="453" customFormat="1" ht="12.75" customHeight="1">
      <c r="A69" s="25"/>
      <c r="B69" s="26"/>
      <c r="C69" s="102"/>
      <c r="D69" s="22"/>
      <c r="E69" s="23"/>
      <c r="F69" s="27"/>
      <c r="G69" s="26"/>
      <c r="H69" s="452"/>
    </row>
    <row r="70" spans="1:14" s="453" customFormat="1" ht="12.75" customHeight="1">
      <c r="A70" s="25"/>
      <c r="B70" s="29" t="s">
        <v>428</v>
      </c>
      <c r="C70" s="99" t="s">
        <v>314</v>
      </c>
      <c r="D70" s="30" t="s">
        <v>315</v>
      </c>
      <c r="E70" s="104" t="s">
        <v>316</v>
      </c>
      <c r="F70" s="27"/>
      <c r="G70" s="26"/>
      <c r="H70" s="452"/>
    </row>
    <row r="71" spans="1:14" s="453" customFormat="1" ht="12.75" customHeight="1">
      <c r="A71" s="25"/>
      <c r="B71" s="31">
        <v>1</v>
      </c>
      <c r="C71" s="105" t="s">
        <v>317</v>
      </c>
      <c r="D71" s="32">
        <v>2</v>
      </c>
      <c r="E71" s="33">
        <v>1</v>
      </c>
      <c r="F71" s="27"/>
      <c r="G71" s="26"/>
      <c r="H71" s="452"/>
    </row>
    <row r="72" spans="1:14" s="453" customFormat="1" ht="12.75" customHeight="1">
      <c r="A72" s="25"/>
      <c r="B72" s="31">
        <v>1</v>
      </c>
      <c r="C72" s="105" t="s">
        <v>318</v>
      </c>
      <c r="D72" s="32">
        <v>2</v>
      </c>
      <c r="E72" s="33">
        <v>1</v>
      </c>
      <c r="F72" s="27"/>
      <c r="G72" s="26"/>
      <c r="H72" s="452"/>
    </row>
    <row r="73" spans="1:14" s="453" customFormat="1" ht="12.75" customHeight="1">
      <c r="A73" s="25"/>
      <c r="B73" s="31">
        <v>1</v>
      </c>
      <c r="C73" s="105" t="s">
        <v>319</v>
      </c>
      <c r="D73" s="32">
        <v>1</v>
      </c>
      <c r="E73" s="33">
        <v>1</v>
      </c>
      <c r="F73" s="27"/>
      <c r="G73" s="26"/>
      <c r="H73" s="452"/>
    </row>
    <row r="74" spans="1:14" s="453" customFormat="1" ht="12.75" customHeight="1">
      <c r="A74" s="25"/>
      <c r="B74" s="31">
        <v>1</v>
      </c>
      <c r="C74" s="105" t="s">
        <v>320</v>
      </c>
      <c r="D74" s="32">
        <v>0.1</v>
      </c>
      <c r="E74" s="33">
        <v>1</v>
      </c>
      <c r="F74" s="27"/>
      <c r="G74" s="26"/>
      <c r="H74" s="452"/>
    </row>
    <row r="75" spans="1:14" s="453" customFormat="1" ht="12.75" customHeight="1">
      <c r="A75" s="25"/>
      <c r="B75" s="26"/>
      <c r="C75" s="105"/>
      <c r="D75" s="25"/>
      <c r="E75" s="33"/>
      <c r="F75" s="27"/>
      <c r="G75" s="26"/>
      <c r="H75" s="452"/>
    </row>
    <row r="76" spans="1:14" s="454" customFormat="1" ht="12.75" customHeight="1">
      <c r="A76" s="51"/>
      <c r="B76" s="17"/>
      <c r="C76" s="106"/>
      <c r="D76" s="19"/>
      <c r="E76" s="19"/>
      <c r="F76" s="18"/>
      <c r="G76" s="17"/>
      <c r="H76" s="375"/>
      <c r="I76" s="376"/>
      <c r="J76" s="376"/>
      <c r="K76" s="376"/>
      <c r="L76" s="376"/>
      <c r="M76" s="376"/>
      <c r="N76" s="376"/>
    </row>
    <row r="77" spans="1:14" s="454" customFormat="1" ht="12.75" customHeight="1">
      <c r="A77" s="51"/>
      <c r="B77" s="17"/>
      <c r="C77" s="106"/>
      <c r="D77" s="18"/>
      <c r="E77" s="19"/>
      <c r="F77" s="18"/>
      <c r="G77" s="17"/>
      <c r="H77" s="375"/>
      <c r="I77" s="376"/>
      <c r="J77" s="376"/>
      <c r="K77" s="376"/>
      <c r="L77" s="376"/>
      <c r="M77" s="376"/>
      <c r="N77" s="376"/>
    </row>
    <row r="78" spans="1:14" ht="12.75" customHeight="1"/>
    <row r="79" spans="1:14" ht="12.75" customHeight="1"/>
    <row r="80" spans="1:14" ht="12.75" customHeight="1">
      <c r="C80" s="107"/>
    </row>
    <row r="81" spans="1:14" ht="12.75" customHeight="1">
      <c r="C81" s="107"/>
    </row>
    <row r="82" spans="1:14" s="455" customFormat="1" ht="12.75" customHeight="1">
      <c r="A82" s="51"/>
      <c r="B82" s="17"/>
      <c r="C82" s="107"/>
      <c r="D82" s="18"/>
      <c r="E82" s="19"/>
      <c r="F82" s="18"/>
      <c r="G82" s="17"/>
      <c r="H82" s="375"/>
      <c r="I82" s="376"/>
      <c r="J82" s="376"/>
      <c r="K82" s="376"/>
      <c r="L82" s="376"/>
      <c r="M82" s="376"/>
      <c r="N82" s="376"/>
    </row>
  </sheetData>
  <sheetProtection algorithmName="SHA-512" hashValue="TDznchLcCdEYFfHTV6fFbzhLWcvjnZCv1d9fX6za0scMebK5r9YtTP0HaLeVULfx8+Hhhd/g3hQ5izbPaXft8A==" saltValue="VOBWQ7LwpfZ1m6PUZW5bbg==" spinCount="100000" sheet="1" objects="1" scenarios="1" formatColumns="0" formatRows="0"/>
  <mergeCells count="2">
    <mergeCell ref="B3:G3"/>
    <mergeCell ref="C6:G6"/>
  </mergeCells>
  <conditionalFormatting sqref="D39">
    <cfRule type="expression" dxfId="13" priority="4">
      <formula>AND($A39&lt;&gt;"COMPOSICAO",$A39&lt;&gt;"INSUMO",$A39&lt;&gt;"")</formula>
    </cfRule>
    <cfRule type="expression" dxfId="12" priority="5">
      <formula>AND(OR($A39="COMPOSICAO",$A39="INSUMO",$A39&lt;&gt;""),$A39&lt;&gt;"")</formula>
    </cfRule>
  </conditionalFormatting>
  <conditionalFormatting sqref="D39">
    <cfRule type="expression" dxfId="11" priority="6">
      <formula>AND($A39&lt;&gt;"COMPOSICAO",$A39&lt;&gt;"INSUMO",$A39&lt;&gt;"")</formula>
    </cfRule>
    <cfRule type="expression" dxfId="10" priority="7">
      <formula>AND(OR($A39="COMPOSICAO",$A39="INSUMO",$A39&lt;&gt;""),$A39&lt;&gt;"")</formula>
    </cfRule>
  </conditionalFormatting>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rowBreaks count="2" manualBreakCount="2">
    <brk id="24" max="16383" man="1"/>
    <brk id="69" max="16383" man="1"/>
  </rowBreaks>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Plan20">
    <tabColor rgb="FFFFFF00"/>
  </sheetPr>
  <dimension ref="A3:AMI86"/>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6.85546875" style="18" bestFit="1" customWidth="1"/>
    <col min="5" max="5" width="7.85546875" style="19" customWidth="1"/>
    <col min="6" max="6" width="15.7109375" style="18" customWidth="1"/>
    <col min="7" max="7" width="15.7109375" style="17" customWidth="1"/>
    <col min="8" max="8" width="10.5703125" style="375" customWidth="1"/>
    <col min="9" max="9" width="9.140625" style="376"/>
    <col min="10" max="11" width="11.140625" style="376" customWidth="1"/>
    <col min="12" max="248" width="9.140625" style="376"/>
    <col min="249" max="249" width="36.85546875" style="376" customWidth="1"/>
    <col min="250" max="250" width="5.85546875" style="376" customWidth="1"/>
    <col min="251" max="251" width="33.140625" style="376" customWidth="1"/>
    <col min="252" max="252" width="8" style="376" customWidth="1"/>
    <col min="253" max="253" width="5.7109375" style="376" customWidth="1"/>
    <col min="254" max="254" width="6.85546875" style="376" customWidth="1"/>
    <col min="255" max="255" width="10.140625" style="376" customWidth="1"/>
    <col min="256" max="256" width="10.42578125" style="376" customWidth="1"/>
    <col min="257" max="257" width="10.5703125" style="376" customWidth="1"/>
    <col min="258" max="259" width="9.140625" style="376"/>
    <col min="260" max="260" width="9" style="376" customWidth="1"/>
    <col min="261" max="504" width="9.140625" style="376"/>
    <col min="505" max="505" width="36.85546875" style="376" customWidth="1"/>
    <col min="506" max="506" width="5.85546875" style="376" customWidth="1"/>
    <col min="507" max="507" width="33.140625" style="376" customWidth="1"/>
    <col min="508" max="508" width="8" style="376" customWidth="1"/>
    <col min="509" max="509" width="5.7109375" style="376" customWidth="1"/>
    <col min="510" max="510" width="6.85546875" style="376" customWidth="1"/>
    <col min="511" max="511" width="10.140625" style="376" customWidth="1"/>
    <col min="512" max="512" width="10.42578125" style="376" customWidth="1"/>
    <col min="513" max="513" width="10.5703125" style="376" customWidth="1"/>
    <col min="514" max="515" width="9.140625" style="376"/>
    <col min="516" max="516" width="9" style="376" customWidth="1"/>
    <col min="517" max="760" width="9.140625" style="376"/>
    <col min="761" max="761" width="36.85546875" style="376" customWidth="1"/>
    <col min="762" max="762" width="5.85546875" style="376" customWidth="1"/>
    <col min="763" max="763" width="33.140625" style="376" customWidth="1"/>
    <col min="764" max="764" width="8" style="376" customWidth="1"/>
    <col min="765" max="765" width="5.7109375" style="376" customWidth="1"/>
    <col min="766" max="766" width="6.85546875" style="376" customWidth="1"/>
    <col min="767" max="767" width="10.140625" style="376" customWidth="1"/>
    <col min="768" max="768" width="10.42578125" style="376" customWidth="1"/>
    <col min="769" max="769" width="10.5703125" style="376" customWidth="1"/>
    <col min="770" max="771" width="9.140625" style="376"/>
    <col min="772" max="772" width="9" style="376" customWidth="1"/>
    <col min="773" max="1016" width="9.140625" style="376"/>
    <col min="1017" max="1017" width="36.85546875" style="376" customWidth="1"/>
    <col min="1018" max="1018" width="5.85546875" style="376" customWidth="1"/>
    <col min="1019" max="1019" width="33.140625" style="376" customWidth="1"/>
    <col min="1020" max="1020" width="8" style="376" customWidth="1"/>
    <col min="1021" max="1021" width="5.7109375" style="376" customWidth="1"/>
    <col min="1022" max="1022" width="6.85546875" style="376" customWidth="1"/>
    <col min="1023" max="1023" width="10.140625" style="376" customWidth="1"/>
    <col min="1024" max="16384" width="9.140625" style="318"/>
  </cols>
  <sheetData>
    <row r="3" spans="1:11" s="370" customFormat="1" ht="16.5" customHeight="1">
      <c r="A3" s="60"/>
      <c r="B3" s="679" t="s">
        <v>279</v>
      </c>
      <c r="C3" s="679"/>
      <c r="D3" s="679"/>
      <c r="E3" s="679"/>
      <c r="F3" s="679"/>
      <c r="G3" s="679"/>
    </row>
    <row r="4" spans="1:11" s="371" customFormat="1" ht="16.5" customHeight="1">
      <c r="A4" s="17"/>
      <c r="B4" s="55"/>
      <c r="C4" s="58" t="s">
        <v>26</v>
      </c>
      <c r="D4" s="57"/>
      <c r="E4" s="56"/>
      <c r="F4" s="58"/>
      <c r="G4" s="59"/>
    </row>
    <row r="5" spans="1:11" s="371" customFormat="1" ht="16.5" customHeight="1">
      <c r="A5" s="17"/>
      <c r="B5" s="55"/>
      <c r="C5" s="58" t="s">
        <v>441</v>
      </c>
      <c r="D5" s="57"/>
      <c r="E5" s="56"/>
      <c r="F5" s="58"/>
      <c r="G5" s="59"/>
    </row>
    <row r="6" spans="1:11" s="371" customFormat="1" ht="31.5" customHeight="1">
      <c r="A6" s="17"/>
      <c r="B6" s="60"/>
      <c r="C6" s="680" t="s">
        <v>261</v>
      </c>
      <c r="D6" s="680"/>
      <c r="E6" s="680"/>
      <c r="F6" s="680"/>
      <c r="G6" s="680"/>
    </row>
    <row r="7" spans="1:11" s="371" customFormat="1" ht="12.75" customHeight="1">
      <c r="A7" s="17"/>
      <c r="B7" s="61"/>
      <c r="C7" s="61"/>
      <c r="D7" s="62"/>
      <c r="E7" s="62"/>
      <c r="F7" s="61"/>
      <c r="G7" s="61"/>
      <c r="H7" s="374"/>
    </row>
    <row r="8" spans="1:11" s="371" customFormat="1" ht="12.75" customHeight="1">
      <c r="A8" s="17"/>
      <c r="B8" s="63" t="s">
        <v>280</v>
      </c>
      <c r="C8" s="63" t="s">
        <v>95</v>
      </c>
      <c r="D8" s="62"/>
      <c r="E8" s="62"/>
      <c r="F8" s="61"/>
      <c r="G8" s="61"/>
      <c r="H8" s="374"/>
    </row>
    <row r="9" spans="1:11" s="371" customFormat="1" ht="12.75" customHeight="1">
      <c r="A9" s="17"/>
      <c r="B9" s="36"/>
      <c r="C9" s="36"/>
      <c r="D9" s="37"/>
      <c r="E9" s="37"/>
      <c r="F9" s="36"/>
      <c r="G9" s="36"/>
      <c r="H9" s="374"/>
    </row>
    <row r="10" spans="1:11" s="371" customFormat="1" ht="25.5" customHeight="1" thickBot="1">
      <c r="A10" s="17"/>
      <c r="B10" s="81" t="s">
        <v>6</v>
      </c>
      <c r="C10" s="81" t="s">
        <v>7</v>
      </c>
      <c r="D10" s="81" t="s">
        <v>13</v>
      </c>
      <c r="E10" s="81" t="s">
        <v>14</v>
      </c>
      <c r="F10" s="233" t="s">
        <v>281</v>
      </c>
      <c r="G10" s="82" t="s">
        <v>282</v>
      </c>
      <c r="H10" s="374"/>
    </row>
    <row r="11" spans="1:11" s="370" customFormat="1" ht="26.25" thickBot="1">
      <c r="A11" s="60"/>
      <c r="B11" s="64">
        <v>1</v>
      </c>
      <c r="C11" s="135" t="s">
        <v>283</v>
      </c>
      <c r="D11" s="136" t="s">
        <v>18</v>
      </c>
      <c r="E11" s="202">
        <v>0.19</v>
      </c>
      <c r="F11" s="419"/>
      <c r="G11" s="201">
        <f>ROUND(E11*F11,2)</f>
        <v>0</v>
      </c>
      <c r="H11" s="448"/>
      <c r="J11" s="449"/>
    </row>
    <row r="12" spans="1:11" s="370" customFormat="1" ht="13.5" thickBot="1">
      <c r="A12" s="60"/>
      <c r="B12" s="64">
        <f>B11+1</f>
        <v>2</v>
      </c>
      <c r="C12" s="135" t="s">
        <v>346</v>
      </c>
      <c r="D12" s="136" t="s">
        <v>100</v>
      </c>
      <c r="E12" s="137">
        <v>1.7</v>
      </c>
      <c r="F12" s="419"/>
      <c r="G12" s="203">
        <f t="shared" ref="G12:G22" si="0">ROUND(E12*F12,2)</f>
        <v>0</v>
      </c>
      <c r="H12" s="448"/>
      <c r="J12" s="449"/>
    </row>
    <row r="13" spans="1:11" s="370" customFormat="1" ht="26.25" thickBot="1">
      <c r="A13" s="60"/>
      <c r="B13" s="64">
        <f t="shared" ref="B13:B22" si="1">B12+1</f>
        <v>3</v>
      </c>
      <c r="C13" s="135" t="s">
        <v>285</v>
      </c>
      <c r="D13" s="136" t="s">
        <v>100</v>
      </c>
      <c r="E13" s="137">
        <v>0.23</v>
      </c>
      <c r="F13" s="419"/>
      <c r="G13" s="203">
        <f t="shared" si="0"/>
        <v>0</v>
      </c>
      <c r="H13" s="448"/>
    </row>
    <row r="14" spans="1:11" s="370" customFormat="1" ht="39" thickBot="1">
      <c r="A14" s="60"/>
      <c r="B14" s="64">
        <f t="shared" si="1"/>
        <v>4</v>
      </c>
      <c r="C14" s="135" t="s">
        <v>347</v>
      </c>
      <c r="D14" s="136" t="s">
        <v>72</v>
      </c>
      <c r="E14" s="137">
        <v>2</v>
      </c>
      <c r="F14" s="419"/>
      <c r="G14" s="203">
        <f t="shared" si="0"/>
        <v>0</v>
      </c>
      <c r="H14" s="448"/>
    </row>
    <row r="15" spans="1:11" s="370" customFormat="1" ht="39" thickBot="1">
      <c r="A15" s="60"/>
      <c r="B15" s="64">
        <f t="shared" si="1"/>
        <v>5</v>
      </c>
      <c r="C15" s="135" t="s">
        <v>348</v>
      </c>
      <c r="D15" s="136" t="s">
        <v>72</v>
      </c>
      <c r="E15" s="137">
        <v>2</v>
      </c>
      <c r="F15" s="419"/>
      <c r="G15" s="203">
        <f t="shared" si="0"/>
        <v>0</v>
      </c>
      <c r="H15" s="448"/>
      <c r="I15" s="450"/>
      <c r="J15" s="449"/>
      <c r="K15" s="450"/>
    </row>
    <row r="16" spans="1:11" s="370" customFormat="1" ht="13.5" thickBot="1">
      <c r="A16" s="60"/>
      <c r="B16" s="64">
        <f t="shared" si="1"/>
        <v>6</v>
      </c>
      <c r="C16" s="135" t="s">
        <v>425</v>
      </c>
      <c r="D16" s="136" t="s">
        <v>72</v>
      </c>
      <c r="E16" s="137">
        <v>2</v>
      </c>
      <c r="F16" s="419"/>
      <c r="G16" s="203">
        <f t="shared" si="0"/>
        <v>0</v>
      </c>
      <c r="H16" s="448"/>
      <c r="I16" s="450"/>
      <c r="J16" s="449"/>
      <c r="K16" s="450"/>
    </row>
    <row r="17" spans="1:13" s="370" customFormat="1" ht="51.75" thickBot="1">
      <c r="A17" s="60"/>
      <c r="B17" s="64">
        <f t="shared" si="1"/>
        <v>7</v>
      </c>
      <c r="C17" s="135" t="s">
        <v>288</v>
      </c>
      <c r="D17" s="136" t="s">
        <v>62</v>
      </c>
      <c r="E17" s="137">
        <f>D65</f>
        <v>1.3041</v>
      </c>
      <c r="F17" s="419"/>
      <c r="G17" s="203">
        <f t="shared" si="0"/>
        <v>0</v>
      </c>
      <c r="H17" s="448"/>
      <c r="J17" s="449"/>
    </row>
    <row r="18" spans="1:13" s="370" customFormat="1" ht="51.75" thickBot="1">
      <c r="A18" s="60"/>
      <c r="B18" s="64">
        <f t="shared" si="1"/>
        <v>8</v>
      </c>
      <c r="C18" s="135" t="s">
        <v>289</v>
      </c>
      <c r="D18" s="136" t="s">
        <v>62</v>
      </c>
      <c r="E18" s="137">
        <f>D72</f>
        <v>0.13041</v>
      </c>
      <c r="F18" s="419"/>
      <c r="G18" s="203">
        <f t="shared" si="0"/>
        <v>0</v>
      </c>
      <c r="H18" s="448"/>
      <c r="J18" s="449"/>
    </row>
    <row r="19" spans="1:13" s="370" customFormat="1" ht="26.25" thickBot="1">
      <c r="A19" s="60"/>
      <c r="B19" s="64">
        <f t="shared" si="1"/>
        <v>9</v>
      </c>
      <c r="C19" s="135" t="s">
        <v>290</v>
      </c>
      <c r="D19" s="136" t="s">
        <v>277</v>
      </c>
      <c r="E19" s="137">
        <v>2</v>
      </c>
      <c r="F19" s="419"/>
      <c r="G19" s="203">
        <f t="shared" si="0"/>
        <v>0</v>
      </c>
      <c r="H19" s="448"/>
      <c r="J19" s="449"/>
    </row>
    <row r="20" spans="1:13" s="370" customFormat="1" ht="26.25" thickBot="1">
      <c r="A20" s="60"/>
      <c r="B20" s="64">
        <f t="shared" si="1"/>
        <v>10</v>
      </c>
      <c r="C20" s="135" t="s">
        <v>291</v>
      </c>
      <c r="D20" s="136" t="s">
        <v>277</v>
      </c>
      <c r="E20" s="137">
        <v>2</v>
      </c>
      <c r="F20" s="419"/>
      <c r="G20" s="203">
        <f t="shared" si="0"/>
        <v>0</v>
      </c>
      <c r="H20" s="448"/>
      <c r="J20" s="449"/>
    </row>
    <row r="21" spans="1:13" s="370" customFormat="1" ht="26.25" thickBot="1">
      <c r="A21" s="60"/>
      <c r="B21" s="64">
        <f t="shared" si="1"/>
        <v>11</v>
      </c>
      <c r="C21" s="135" t="s">
        <v>292</v>
      </c>
      <c r="D21" s="136" t="s">
        <v>277</v>
      </c>
      <c r="E21" s="137">
        <v>1</v>
      </c>
      <c r="F21" s="419"/>
      <c r="G21" s="203">
        <f t="shared" si="0"/>
        <v>0</v>
      </c>
      <c r="H21" s="448"/>
      <c r="J21" s="449"/>
    </row>
    <row r="22" spans="1:13" s="370" customFormat="1" ht="26.25" thickBot="1">
      <c r="A22" s="60"/>
      <c r="B22" s="64">
        <f t="shared" si="1"/>
        <v>12</v>
      </c>
      <c r="C22" s="135" t="s">
        <v>293</v>
      </c>
      <c r="D22" s="136" t="s">
        <v>277</v>
      </c>
      <c r="E22" s="137">
        <v>0.1</v>
      </c>
      <c r="F22" s="419"/>
      <c r="G22" s="203">
        <f t="shared" si="0"/>
        <v>0</v>
      </c>
      <c r="H22" s="448"/>
      <c r="I22" s="450"/>
      <c r="J22" s="450"/>
      <c r="K22" s="450"/>
    </row>
    <row r="23" spans="1:13" s="371" customFormat="1" ht="12.75" customHeight="1">
      <c r="A23" s="17"/>
      <c r="B23" s="83"/>
      <c r="C23" s="84"/>
      <c r="D23" s="85"/>
      <c r="E23" s="86"/>
      <c r="F23" s="87"/>
      <c r="G23" s="88"/>
      <c r="H23" s="374"/>
    </row>
    <row r="24" spans="1:13" s="371" customFormat="1" ht="12.75" customHeight="1">
      <c r="A24" s="17"/>
      <c r="B24" s="84"/>
      <c r="C24" s="17"/>
      <c r="D24" s="89"/>
      <c r="E24" s="85"/>
      <c r="F24" s="90" t="s">
        <v>294</v>
      </c>
      <c r="G24" s="91">
        <f>SUM(G11:G23)</f>
        <v>0</v>
      </c>
      <c r="H24" s="374"/>
    </row>
    <row r="25" spans="1:13" s="371" customFormat="1" ht="12.75" customHeight="1">
      <c r="A25" s="17"/>
      <c r="B25" s="89"/>
      <c r="C25" s="92" t="s">
        <v>295</v>
      </c>
      <c r="D25" s="89"/>
      <c r="E25" s="89"/>
      <c r="F25" s="89"/>
      <c r="G25" s="89"/>
      <c r="H25" s="374"/>
      <c r="I25" s="376"/>
      <c r="J25" s="376"/>
      <c r="K25" s="376"/>
      <c r="L25" s="376"/>
      <c r="M25" s="376"/>
    </row>
    <row r="26" spans="1:13" s="371" customFormat="1" ht="12.75" customHeight="1">
      <c r="A26" s="17"/>
      <c r="B26" s="89"/>
      <c r="C26" s="92"/>
      <c r="D26" s="89"/>
      <c r="E26" s="89"/>
      <c r="F26" s="89"/>
      <c r="G26" s="89"/>
      <c r="H26" s="374"/>
      <c r="I26" s="376"/>
      <c r="J26" s="376"/>
      <c r="K26" s="376"/>
      <c r="L26" s="376"/>
      <c r="M26" s="376"/>
    </row>
    <row r="27" spans="1:13" s="371" customFormat="1" ht="12.75" customHeight="1">
      <c r="A27" s="17"/>
      <c r="B27" s="89"/>
      <c r="C27" s="93" t="s">
        <v>322</v>
      </c>
      <c r="D27" s="92"/>
      <c r="E27" s="89"/>
      <c r="F27" s="89"/>
      <c r="G27" s="89"/>
      <c r="H27" s="374"/>
      <c r="I27" s="376"/>
      <c r="J27" s="376"/>
      <c r="K27" s="376"/>
      <c r="L27" s="376"/>
      <c r="M27" s="376"/>
    </row>
    <row r="28" spans="1:13" s="371" customFormat="1" ht="12.75" customHeight="1">
      <c r="A28" s="17"/>
      <c r="B28" s="89"/>
      <c r="C28" s="93" t="s">
        <v>276</v>
      </c>
      <c r="D28" s="108">
        <v>1</v>
      </c>
      <c r="E28" s="93" t="s">
        <v>72</v>
      </c>
      <c r="F28" s="89"/>
      <c r="G28" s="89"/>
      <c r="H28" s="374"/>
      <c r="I28" s="376"/>
      <c r="J28" s="376"/>
      <c r="K28" s="376"/>
      <c r="L28" s="376"/>
      <c r="M28" s="376"/>
    </row>
    <row r="29" spans="1:13" s="371" customFormat="1" ht="12.75" customHeight="1">
      <c r="A29" s="17"/>
      <c r="B29" s="94"/>
      <c r="C29" s="95" t="s">
        <v>273</v>
      </c>
      <c r="D29" s="20">
        <v>0.2</v>
      </c>
      <c r="E29" s="96" t="s">
        <v>31</v>
      </c>
      <c r="F29" s="97"/>
      <c r="G29" s="98"/>
      <c r="H29" s="374"/>
      <c r="I29" s="376"/>
      <c r="J29" s="376"/>
      <c r="L29" s="376"/>
      <c r="M29" s="376"/>
    </row>
    <row r="30" spans="1:13" s="371" customFormat="1" ht="12.75" customHeight="1">
      <c r="A30" s="17"/>
      <c r="B30" s="99"/>
      <c r="C30" s="95" t="s">
        <v>274</v>
      </c>
      <c r="D30" s="20">
        <v>0.1</v>
      </c>
      <c r="E30" s="96" t="s">
        <v>31</v>
      </c>
      <c r="F30" s="97"/>
      <c r="G30" s="98"/>
      <c r="H30" s="374"/>
    </row>
    <row r="31" spans="1:13" s="371" customFormat="1" ht="12.75" customHeight="1">
      <c r="A31" s="17"/>
      <c r="B31" s="99"/>
      <c r="C31" s="95" t="s">
        <v>297</v>
      </c>
      <c r="D31" s="20">
        <v>50</v>
      </c>
      <c r="E31" s="96" t="s">
        <v>298</v>
      </c>
      <c r="F31" s="97"/>
      <c r="G31" s="98"/>
      <c r="H31" s="374"/>
    </row>
    <row r="32" spans="1:13" s="371" customFormat="1" ht="12.75" customHeight="1">
      <c r="A32" s="17"/>
      <c r="B32" s="99"/>
      <c r="C32" s="93" t="s">
        <v>349</v>
      </c>
      <c r="D32" s="108">
        <v>2</v>
      </c>
      <c r="E32" s="93" t="s">
        <v>72</v>
      </c>
      <c r="F32" s="97"/>
      <c r="G32" s="98"/>
      <c r="H32" s="374"/>
    </row>
    <row r="33" spans="1:14" s="371" customFormat="1" ht="12.75" customHeight="1">
      <c r="A33" s="17"/>
      <c r="B33" s="99"/>
      <c r="C33" s="95" t="s">
        <v>306</v>
      </c>
      <c r="D33" s="34">
        <v>7.4999999999999997E-2</v>
      </c>
      <c r="E33" s="96" t="s">
        <v>31</v>
      </c>
      <c r="F33" s="97"/>
      <c r="G33" s="98"/>
      <c r="H33" s="374"/>
    </row>
    <row r="34" spans="1:14" s="371" customFormat="1" ht="12.75" customHeight="1">
      <c r="A34" s="17"/>
      <c r="B34" s="99"/>
      <c r="C34" s="95" t="s">
        <v>350</v>
      </c>
      <c r="D34" s="20">
        <v>0.05</v>
      </c>
      <c r="E34" s="96" t="s">
        <v>31</v>
      </c>
      <c r="F34" s="97"/>
      <c r="G34" s="98"/>
      <c r="H34" s="374"/>
    </row>
    <row r="35" spans="1:14" s="371" customFormat="1" ht="12.75" customHeight="1">
      <c r="A35" s="17"/>
      <c r="B35" s="99"/>
      <c r="C35" s="95" t="s">
        <v>274</v>
      </c>
      <c r="D35" s="20">
        <v>0.1</v>
      </c>
      <c r="E35" s="96" t="s">
        <v>31</v>
      </c>
      <c r="F35" s="97"/>
      <c r="G35" s="98"/>
      <c r="H35" s="374"/>
    </row>
    <row r="36" spans="1:14" s="371" customFormat="1" ht="12.75" customHeight="1">
      <c r="A36" s="17"/>
      <c r="B36" s="95"/>
      <c r="C36" s="100" t="s">
        <v>271</v>
      </c>
      <c r="D36" s="21">
        <v>0.19278759594743899</v>
      </c>
      <c r="E36" s="101" t="s">
        <v>18</v>
      </c>
      <c r="F36" s="97"/>
      <c r="G36" s="98"/>
      <c r="H36" s="374"/>
    </row>
    <row r="37" spans="1:14" s="371" customFormat="1" ht="12.75" customHeight="1">
      <c r="A37" s="17"/>
      <c r="B37" s="95"/>
      <c r="C37" s="102"/>
      <c r="D37" s="22"/>
      <c r="E37" s="23"/>
      <c r="F37" s="97"/>
      <c r="G37" s="98"/>
      <c r="H37" s="374"/>
    </row>
    <row r="38" spans="1:14" s="375" customFormat="1" ht="12.75" customHeight="1">
      <c r="A38" s="51"/>
      <c r="B38" s="17"/>
      <c r="C38" s="93" t="s">
        <v>351</v>
      </c>
      <c r="D38" s="20"/>
      <c r="E38" s="96"/>
      <c r="F38" s="18"/>
      <c r="G38" s="17"/>
      <c r="I38" s="376"/>
      <c r="J38" s="376"/>
      <c r="K38" s="376"/>
      <c r="L38" s="376"/>
      <c r="M38" s="376"/>
      <c r="N38" s="376"/>
    </row>
    <row r="39" spans="1:14" s="375" customFormat="1" ht="12.75" customHeight="1">
      <c r="A39" s="51"/>
      <c r="B39" s="17"/>
      <c r="C39" s="95" t="s">
        <v>297</v>
      </c>
      <c r="D39" s="20">
        <v>8.48</v>
      </c>
      <c r="E39" s="96" t="s">
        <v>300</v>
      </c>
      <c r="F39" s="18"/>
      <c r="G39" s="17"/>
      <c r="I39" s="376"/>
      <c r="J39" s="376"/>
      <c r="K39" s="376"/>
      <c r="L39" s="376"/>
      <c r="M39" s="376"/>
      <c r="N39" s="376"/>
    </row>
    <row r="40" spans="1:14" s="375" customFormat="1" ht="12.75" customHeight="1">
      <c r="A40" s="51"/>
      <c r="B40" s="17"/>
      <c r="C40" s="95" t="s">
        <v>273</v>
      </c>
      <c r="D40" s="20">
        <v>0.2</v>
      </c>
      <c r="E40" s="96" t="s">
        <v>31</v>
      </c>
      <c r="F40" s="18"/>
      <c r="G40" s="17"/>
      <c r="I40" s="376"/>
      <c r="J40" s="376"/>
      <c r="K40" s="376"/>
      <c r="L40" s="376"/>
      <c r="M40" s="376"/>
      <c r="N40" s="376"/>
    </row>
    <row r="41" spans="1:14" s="375" customFormat="1" ht="12.75" customHeight="1">
      <c r="A41" s="51"/>
      <c r="B41" s="17"/>
      <c r="C41" s="100" t="s">
        <v>271</v>
      </c>
      <c r="D41" s="21">
        <v>1.7</v>
      </c>
      <c r="E41" s="101" t="s">
        <v>100</v>
      </c>
      <c r="F41" s="18"/>
      <c r="G41" s="17"/>
      <c r="I41" s="376"/>
      <c r="J41" s="376"/>
      <c r="K41" s="376"/>
      <c r="L41" s="376"/>
      <c r="M41" s="376"/>
      <c r="N41" s="376"/>
    </row>
    <row r="42" spans="1:14" ht="12.75" customHeight="1">
      <c r="E42" s="18"/>
    </row>
    <row r="43" spans="1:14" ht="12.75" customHeight="1">
      <c r="C43" s="93" t="s">
        <v>301</v>
      </c>
      <c r="D43" s="20"/>
      <c r="E43" s="96"/>
      <c r="G43" s="24"/>
    </row>
    <row r="44" spans="1:14" ht="12.75" customHeight="1">
      <c r="C44" s="95" t="s">
        <v>302</v>
      </c>
      <c r="D44" s="103">
        <v>0.02</v>
      </c>
      <c r="E44" s="96" t="s">
        <v>100</v>
      </c>
      <c r="G44" s="24"/>
    </row>
    <row r="45" spans="1:14" ht="12.75" customHeight="1">
      <c r="C45" s="95" t="s">
        <v>303</v>
      </c>
      <c r="D45" s="20">
        <v>11.339379797371899</v>
      </c>
      <c r="E45" s="96" t="s">
        <v>100</v>
      </c>
    </row>
    <row r="46" spans="1:14" s="453" customFormat="1" ht="12.75" customHeight="1">
      <c r="A46" s="25"/>
      <c r="B46" s="26"/>
      <c r="C46" s="100" t="s">
        <v>271</v>
      </c>
      <c r="D46" s="21">
        <v>0.23</v>
      </c>
      <c r="E46" s="101" t="s">
        <v>100</v>
      </c>
      <c r="F46" s="27"/>
      <c r="G46" s="26"/>
      <c r="H46" s="452"/>
    </row>
    <row r="47" spans="1:14" s="453" customFormat="1" ht="12.75" customHeight="1">
      <c r="A47" s="25"/>
      <c r="B47" s="26"/>
      <c r="C47" s="102"/>
      <c r="D47" s="22"/>
      <c r="E47" s="23"/>
      <c r="F47" s="27"/>
      <c r="G47" s="26"/>
      <c r="H47" s="452"/>
    </row>
    <row r="48" spans="1:14" s="453" customFormat="1" ht="12.75" customHeight="1">
      <c r="A48" s="25"/>
      <c r="B48" s="26"/>
      <c r="C48" s="93" t="s">
        <v>352</v>
      </c>
      <c r="D48" s="20"/>
      <c r="E48" s="96"/>
      <c r="F48" s="27"/>
      <c r="G48" s="26"/>
      <c r="H48" s="371"/>
    </row>
    <row r="49" spans="1:8" s="453" customFormat="1" ht="12.75" customHeight="1">
      <c r="A49" s="25"/>
      <c r="B49" s="26"/>
      <c r="C49" s="95" t="s">
        <v>305</v>
      </c>
      <c r="D49" s="20">
        <v>2</v>
      </c>
      <c r="E49" s="96" t="s">
        <v>72</v>
      </c>
      <c r="F49" s="27"/>
      <c r="G49" s="26"/>
      <c r="H49" s="452"/>
    </row>
    <row r="50" spans="1:8" s="453" customFormat="1" ht="12.75" customHeight="1">
      <c r="A50" s="25"/>
      <c r="B50" s="26"/>
      <c r="C50" s="100" t="s">
        <v>271</v>
      </c>
      <c r="D50" s="21">
        <v>2</v>
      </c>
      <c r="E50" s="101" t="s">
        <v>72</v>
      </c>
      <c r="F50" s="27"/>
      <c r="G50" s="26"/>
      <c r="H50" s="452"/>
    </row>
    <row r="51" spans="1:8" s="453" customFormat="1" ht="12.75" customHeight="1">
      <c r="A51" s="25"/>
      <c r="B51" s="26"/>
      <c r="C51" s="102"/>
      <c r="D51" s="22"/>
      <c r="E51" s="23"/>
      <c r="F51" s="27"/>
      <c r="G51" s="26"/>
      <c r="H51" s="452"/>
    </row>
    <row r="52" spans="1:8" s="453" customFormat="1" ht="12.75" customHeight="1">
      <c r="A52" s="25"/>
      <c r="B52" s="26"/>
      <c r="C52" s="93" t="s">
        <v>353</v>
      </c>
      <c r="D52" s="20"/>
      <c r="E52" s="96"/>
      <c r="F52" s="27"/>
      <c r="G52" s="26"/>
      <c r="H52" s="371"/>
    </row>
    <row r="53" spans="1:8" s="453" customFormat="1" ht="12.75" customHeight="1">
      <c r="A53" s="25"/>
      <c r="B53" s="26"/>
      <c r="C53" s="95" t="s">
        <v>272</v>
      </c>
      <c r="D53" s="20">
        <v>2</v>
      </c>
      <c r="E53" s="96" t="s">
        <v>72</v>
      </c>
      <c r="F53" s="27"/>
      <c r="G53" s="26"/>
      <c r="H53" s="452"/>
    </row>
    <row r="54" spans="1:8" s="453" customFormat="1" ht="12.75" customHeight="1">
      <c r="A54" s="25"/>
      <c r="B54" s="26"/>
      <c r="C54" s="100" t="s">
        <v>271</v>
      </c>
      <c r="D54" s="21">
        <v>2</v>
      </c>
      <c r="E54" s="101" t="s">
        <v>72</v>
      </c>
      <c r="F54" s="27"/>
      <c r="G54" s="26"/>
      <c r="H54" s="452"/>
    </row>
    <row r="55" spans="1:8" s="453" customFormat="1" ht="12.75" customHeight="1">
      <c r="A55" s="25"/>
      <c r="B55" s="26"/>
      <c r="C55" s="102"/>
      <c r="D55" s="22"/>
      <c r="E55" s="23"/>
      <c r="F55" s="27"/>
      <c r="G55" s="26"/>
      <c r="H55" s="452"/>
    </row>
    <row r="56" spans="1:8" s="453" customFormat="1" ht="12.75" customHeight="1">
      <c r="A56" s="25"/>
      <c r="B56" s="26"/>
      <c r="C56" s="93" t="s">
        <v>354</v>
      </c>
      <c r="D56" s="20"/>
      <c r="E56" s="96"/>
      <c r="F56" s="27"/>
      <c r="G56" s="26"/>
      <c r="H56" s="371"/>
    </row>
    <row r="57" spans="1:8" s="453" customFormat="1" ht="12.75" customHeight="1">
      <c r="A57" s="25"/>
      <c r="B57" s="26"/>
      <c r="C57" s="95" t="s">
        <v>272</v>
      </c>
      <c r="D57" s="20">
        <v>2</v>
      </c>
      <c r="E57" s="96" t="s">
        <v>72</v>
      </c>
      <c r="F57" s="27"/>
      <c r="G57" s="26"/>
      <c r="H57" s="452"/>
    </row>
    <row r="58" spans="1:8" s="453" customFormat="1" ht="12.75" customHeight="1">
      <c r="A58" s="25"/>
      <c r="B58" s="26"/>
      <c r="C58" s="100" t="s">
        <v>271</v>
      </c>
      <c r="D58" s="21">
        <v>2</v>
      </c>
      <c r="E58" s="101" t="s">
        <v>72</v>
      </c>
      <c r="F58" s="27"/>
      <c r="G58" s="26"/>
      <c r="H58" s="452"/>
    </row>
    <row r="59" spans="1:8" s="453" customFormat="1" ht="12.75" customHeight="1">
      <c r="A59" s="25"/>
      <c r="B59" s="26"/>
      <c r="C59" s="102"/>
      <c r="D59" s="22"/>
      <c r="E59" s="23"/>
      <c r="F59" s="27"/>
      <c r="G59" s="26"/>
      <c r="H59" s="452"/>
    </row>
    <row r="60" spans="1:8" s="453" customFormat="1" ht="12.75" customHeight="1">
      <c r="A60" s="25"/>
      <c r="B60" s="26"/>
      <c r="C60" s="93" t="s">
        <v>307</v>
      </c>
      <c r="D60" s="20"/>
      <c r="E60" s="96"/>
      <c r="F60" s="27"/>
      <c r="G60" s="26"/>
      <c r="H60" s="452"/>
    </row>
    <row r="61" spans="1:8" s="453" customFormat="1" ht="12.75" customHeight="1">
      <c r="A61" s="25"/>
      <c r="B61" s="26"/>
      <c r="C61" s="95" t="s">
        <v>308</v>
      </c>
      <c r="D61" s="20">
        <v>9.64</v>
      </c>
      <c r="E61" s="96" t="s">
        <v>100</v>
      </c>
      <c r="F61" s="27"/>
      <c r="G61" s="26"/>
      <c r="H61" s="452"/>
    </row>
    <row r="62" spans="1:8" s="453" customFormat="1" ht="12.75" customHeight="1">
      <c r="A62" s="25"/>
      <c r="B62" s="26"/>
      <c r="C62" s="95" t="s">
        <v>309</v>
      </c>
      <c r="D62" s="20">
        <v>1.7</v>
      </c>
      <c r="E62" s="20" t="s">
        <v>100</v>
      </c>
      <c r="F62" s="27"/>
      <c r="G62" s="26"/>
      <c r="H62" s="452"/>
    </row>
    <row r="63" spans="1:8" s="453" customFormat="1" ht="12.75" customHeight="1">
      <c r="A63" s="25"/>
      <c r="B63" s="26"/>
      <c r="C63" s="95" t="s">
        <v>310</v>
      </c>
      <c r="D63" s="28">
        <v>0.15</v>
      </c>
      <c r="E63" s="96"/>
      <c r="F63" s="27"/>
      <c r="G63" s="26"/>
      <c r="H63" s="452"/>
    </row>
    <row r="64" spans="1:8" s="453" customFormat="1" ht="12.75" customHeight="1">
      <c r="A64" s="25"/>
      <c r="B64" s="26"/>
      <c r="C64" s="95" t="s">
        <v>311</v>
      </c>
      <c r="D64" s="20">
        <v>100</v>
      </c>
      <c r="E64" s="96" t="s">
        <v>244</v>
      </c>
      <c r="F64" s="27"/>
      <c r="G64" s="26"/>
      <c r="H64" s="452"/>
    </row>
    <row r="65" spans="1:14" s="453" customFormat="1" ht="12.75" customHeight="1">
      <c r="A65" s="25"/>
      <c r="B65" s="26"/>
      <c r="C65" s="100" t="s">
        <v>271</v>
      </c>
      <c r="D65" s="21">
        <v>1.3041</v>
      </c>
      <c r="E65" s="101" t="s">
        <v>312</v>
      </c>
      <c r="F65" s="27"/>
      <c r="G65" s="26"/>
      <c r="H65" s="452"/>
    </row>
    <row r="66" spans="1:14" s="453" customFormat="1" ht="12.75" customHeight="1">
      <c r="A66" s="25"/>
      <c r="B66" s="26"/>
      <c r="C66" s="102"/>
      <c r="D66" s="22"/>
      <c r="E66" s="23"/>
      <c r="F66" s="27"/>
      <c r="G66" s="26"/>
      <c r="H66" s="452"/>
    </row>
    <row r="67" spans="1:14" s="453" customFormat="1" ht="12.75" customHeight="1">
      <c r="A67" s="25"/>
      <c r="B67" s="26"/>
      <c r="C67" s="93" t="s">
        <v>313</v>
      </c>
      <c r="D67" s="20"/>
      <c r="E67" s="96"/>
      <c r="F67" s="27"/>
      <c r="G67" s="26"/>
      <c r="H67" s="452"/>
    </row>
    <row r="68" spans="1:14" s="453" customFormat="1" ht="12.75" customHeight="1">
      <c r="A68" s="25"/>
      <c r="B68" s="26"/>
      <c r="C68" s="95" t="s">
        <v>308</v>
      </c>
      <c r="D68" s="20">
        <v>9.64</v>
      </c>
      <c r="E68" s="95" t="s">
        <v>100</v>
      </c>
      <c r="F68" s="27"/>
      <c r="G68" s="26"/>
      <c r="H68" s="452"/>
    </row>
    <row r="69" spans="1:14" s="453" customFormat="1" ht="12.75" customHeight="1">
      <c r="A69" s="25"/>
      <c r="B69" s="26"/>
      <c r="C69" s="95" t="s">
        <v>309</v>
      </c>
      <c r="D69" s="109">
        <v>1.7</v>
      </c>
      <c r="E69" s="95" t="s">
        <v>100</v>
      </c>
      <c r="F69" s="27"/>
      <c r="G69" s="26"/>
      <c r="H69" s="452"/>
    </row>
    <row r="70" spans="1:14" s="453" customFormat="1" ht="12.75" customHeight="1">
      <c r="A70" s="25"/>
      <c r="B70" s="26"/>
      <c r="C70" s="95" t="s">
        <v>310</v>
      </c>
      <c r="D70" s="28">
        <v>0.15</v>
      </c>
      <c r="E70" s="96"/>
      <c r="F70" s="27"/>
      <c r="G70" s="26"/>
      <c r="H70" s="452"/>
    </row>
    <row r="71" spans="1:14" s="453" customFormat="1" ht="12.75" customHeight="1">
      <c r="A71" s="25"/>
      <c r="B71" s="26"/>
      <c r="C71" s="95" t="s">
        <v>311</v>
      </c>
      <c r="D71" s="20">
        <v>10</v>
      </c>
      <c r="E71" s="96" t="s">
        <v>244</v>
      </c>
      <c r="F71" s="27"/>
      <c r="G71" s="26"/>
      <c r="H71" s="452"/>
    </row>
    <row r="72" spans="1:14" s="453" customFormat="1" ht="12.75" customHeight="1">
      <c r="A72" s="25"/>
      <c r="B72" s="26"/>
      <c r="C72" s="100" t="s">
        <v>271</v>
      </c>
      <c r="D72" s="21">
        <v>0.13041</v>
      </c>
      <c r="E72" s="101" t="s">
        <v>312</v>
      </c>
      <c r="F72" s="27"/>
      <c r="G72" s="26"/>
      <c r="H72" s="452"/>
    </row>
    <row r="73" spans="1:14" s="453" customFormat="1" ht="12.75" customHeight="1">
      <c r="A73" s="25"/>
      <c r="B73" s="26"/>
      <c r="C73" s="102"/>
      <c r="D73" s="22"/>
      <c r="E73" s="23"/>
      <c r="F73" s="27"/>
      <c r="G73" s="26"/>
      <c r="H73" s="452"/>
    </row>
    <row r="74" spans="1:14" s="453" customFormat="1" ht="12.75" customHeight="1">
      <c r="A74" s="25"/>
      <c r="B74" s="29" t="s">
        <v>428</v>
      </c>
      <c r="C74" s="99" t="s">
        <v>314</v>
      </c>
      <c r="D74" s="30" t="s">
        <v>315</v>
      </c>
      <c r="E74" s="104" t="s">
        <v>316</v>
      </c>
      <c r="F74" s="27"/>
      <c r="G74" s="26"/>
      <c r="H74" s="452"/>
    </row>
    <row r="75" spans="1:14" s="453" customFormat="1" ht="12.75" customHeight="1">
      <c r="A75" s="25"/>
      <c r="B75" s="31">
        <v>1</v>
      </c>
      <c r="C75" s="105" t="s">
        <v>317</v>
      </c>
      <c r="D75" s="32">
        <v>2</v>
      </c>
      <c r="E75" s="33">
        <v>1</v>
      </c>
      <c r="F75" s="27"/>
      <c r="G75" s="26"/>
      <c r="H75" s="452"/>
    </row>
    <row r="76" spans="1:14" s="453" customFormat="1" ht="12.75" customHeight="1">
      <c r="A76" s="25"/>
      <c r="B76" s="31">
        <v>1</v>
      </c>
      <c r="C76" s="105" t="s">
        <v>318</v>
      </c>
      <c r="D76" s="32">
        <v>2</v>
      </c>
      <c r="E76" s="33">
        <v>1</v>
      </c>
      <c r="F76" s="27"/>
      <c r="G76" s="26"/>
      <c r="H76" s="452"/>
    </row>
    <row r="77" spans="1:14" s="453" customFormat="1" ht="12.75" customHeight="1">
      <c r="A77" s="25"/>
      <c r="B77" s="31">
        <v>1</v>
      </c>
      <c r="C77" s="105" t="s">
        <v>319</v>
      </c>
      <c r="D77" s="32">
        <v>1</v>
      </c>
      <c r="E77" s="33">
        <v>1</v>
      </c>
      <c r="F77" s="27"/>
      <c r="G77" s="26"/>
      <c r="H77" s="452"/>
    </row>
    <row r="78" spans="1:14" s="453" customFormat="1" ht="12.75" customHeight="1">
      <c r="A78" s="25"/>
      <c r="B78" s="31">
        <v>1</v>
      </c>
      <c r="C78" s="105" t="s">
        <v>320</v>
      </c>
      <c r="D78" s="32">
        <v>0.1</v>
      </c>
      <c r="E78" s="33">
        <v>1</v>
      </c>
      <c r="F78" s="27"/>
      <c r="G78" s="26"/>
      <c r="H78" s="452"/>
    </row>
    <row r="79" spans="1:14" s="453" customFormat="1" ht="12.75" customHeight="1">
      <c r="A79" s="25"/>
      <c r="B79" s="26"/>
      <c r="C79" s="105"/>
      <c r="D79" s="25"/>
      <c r="E79" s="33"/>
      <c r="F79" s="27"/>
      <c r="G79" s="26"/>
      <c r="H79" s="452"/>
    </row>
    <row r="80" spans="1:14" s="454" customFormat="1" ht="12.75" customHeight="1">
      <c r="A80" s="51"/>
      <c r="B80" s="17"/>
      <c r="C80" s="106"/>
      <c r="D80" s="19"/>
      <c r="E80" s="19"/>
      <c r="F80" s="18"/>
      <c r="G80" s="17"/>
      <c r="H80" s="375"/>
      <c r="I80" s="376"/>
      <c r="J80" s="376"/>
      <c r="K80" s="376"/>
      <c r="L80" s="376"/>
      <c r="M80" s="376"/>
      <c r="N80" s="376"/>
    </row>
    <row r="81" spans="1:14" s="454" customFormat="1" ht="12.75" customHeight="1">
      <c r="A81" s="51"/>
      <c r="B81" s="17"/>
      <c r="C81" s="106"/>
      <c r="D81" s="19"/>
      <c r="E81" s="19"/>
      <c r="F81" s="18"/>
      <c r="G81" s="17"/>
      <c r="H81" s="375"/>
      <c r="I81" s="376"/>
      <c r="J81" s="376"/>
      <c r="K81" s="376"/>
      <c r="L81" s="376"/>
      <c r="M81" s="376"/>
      <c r="N81" s="376"/>
    </row>
    <row r="82" spans="1:14" ht="12.75" customHeight="1"/>
    <row r="83" spans="1:14" ht="12.75" customHeight="1"/>
    <row r="84" spans="1:14" ht="12.75" customHeight="1">
      <c r="C84" s="107"/>
    </row>
    <row r="85" spans="1:14" ht="12.75" customHeight="1">
      <c r="C85" s="107"/>
    </row>
    <row r="86" spans="1:14" s="455" customFormat="1" ht="12.75" customHeight="1">
      <c r="A86" s="51"/>
      <c r="B86" s="17"/>
      <c r="C86" s="107"/>
      <c r="D86" s="18"/>
      <c r="E86" s="19"/>
      <c r="F86" s="18"/>
      <c r="G86" s="17"/>
      <c r="H86" s="375"/>
      <c r="I86" s="376"/>
      <c r="J86" s="376"/>
      <c r="K86" s="376"/>
      <c r="L86" s="376"/>
      <c r="M86" s="376"/>
      <c r="N86" s="376"/>
    </row>
  </sheetData>
  <sheetProtection algorithmName="SHA-512" hashValue="5MBhVwML0Yify8XfQLxyZKQZkBDb6XsPQEkoXgizZnkVXHU6rC2C1WVcWJNbbGQTUiH3ALSyZeFNcqzB95b6Ow==" saltValue="qNO9sZsKAiHQZbCPYFvVkw==" spinCount="100000" sheet="1" objects="1" scenarios="1" formatColumns="0" formatRows="0"/>
  <mergeCells count="2">
    <mergeCell ref="B3:G3"/>
    <mergeCell ref="C6:G6"/>
  </mergeCells>
  <conditionalFormatting sqref="D44">
    <cfRule type="expression" dxfId="9" priority="4">
      <formula>AND($A44&lt;&gt;"COMPOSICAO",$A44&lt;&gt;"INSUMO",$A44&lt;&gt;"")</formula>
    </cfRule>
    <cfRule type="expression" dxfId="8" priority="5">
      <formula>AND(OR($A44="COMPOSICAO",$A44="INSUMO",$A44&lt;&gt;""),$A44&lt;&gt;"")</formula>
    </cfRule>
  </conditionalFormatting>
  <conditionalFormatting sqref="D44">
    <cfRule type="expression" dxfId="7" priority="6">
      <formula>AND($A44&lt;&gt;"COMPOSICAO",$A44&lt;&gt;"INSUMO",$A44&lt;&gt;"")</formula>
    </cfRule>
    <cfRule type="expression" dxfId="6" priority="7">
      <formula>AND(OR($A44="COMPOSICAO",$A44="INSUMO",$A44&lt;&gt;""),$A44&lt;&gt;"")</formula>
    </cfRule>
  </conditionalFormatting>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rowBreaks count="2" manualBreakCount="2">
    <brk id="24" max="16383" man="1"/>
    <brk id="66" max="16383" man="1"/>
  </rowBreaks>
  <legacyDrawingHF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Plan10">
    <tabColor rgb="FFFFFF00"/>
  </sheetPr>
  <dimension ref="A2:AMJ62"/>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239" customWidth="1"/>
    <col min="6" max="6" width="8.7109375" style="238" customWidth="1"/>
    <col min="7" max="7" width="11.7109375" style="237" customWidth="1"/>
    <col min="8" max="8" width="12.140625" style="238" bestFit="1" customWidth="1"/>
    <col min="9" max="9" width="8.85546875" style="238" customWidth="1"/>
    <col min="10" max="11" width="20.7109375" style="238" customWidth="1"/>
    <col min="12" max="12" width="10.5703125" style="1" customWidth="1"/>
    <col min="13" max="13" width="18.28515625" style="1" customWidth="1"/>
    <col min="14" max="1024" width="9.140625" style="1"/>
    <col min="1025" max="16384" width="9.140625" style="318"/>
  </cols>
  <sheetData>
    <row r="2" spans="1:48" ht="18" customHeight="1">
      <c r="A2" s="234"/>
      <c r="B2" s="645" t="s">
        <v>0</v>
      </c>
      <c r="C2" s="666" t="s">
        <v>1</v>
      </c>
      <c r="D2" s="667"/>
      <c r="E2" s="667"/>
      <c r="F2" s="667"/>
      <c r="G2" s="667"/>
      <c r="H2" s="667"/>
      <c r="I2" s="667"/>
      <c r="J2" s="667"/>
      <c r="K2" s="668"/>
      <c r="M2" s="7"/>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c r="M4" s="7"/>
    </row>
    <row r="5" spans="1:48" ht="42.75" customHeight="1">
      <c r="A5" s="234"/>
      <c r="B5" s="644"/>
      <c r="C5" s="669" t="s">
        <v>471</v>
      </c>
      <c r="D5" s="670"/>
      <c r="E5" s="670"/>
      <c r="F5" s="670"/>
      <c r="G5" s="670"/>
      <c r="H5" s="670"/>
      <c r="I5" s="670"/>
      <c r="J5" s="670"/>
      <c r="K5" s="671"/>
      <c r="M5" s="322"/>
    </row>
    <row r="6" spans="1:48" ht="18" customHeight="1">
      <c r="A6" s="234"/>
      <c r="B6" s="644"/>
      <c r="C6" s="664" t="s">
        <v>262</v>
      </c>
      <c r="D6" s="664"/>
      <c r="E6" s="664"/>
      <c r="F6" s="664"/>
      <c r="G6" s="664"/>
      <c r="H6" s="665" t="s">
        <v>4</v>
      </c>
      <c r="I6" s="665"/>
      <c r="J6" s="665"/>
      <c r="K6" s="601">
        <v>0.24179999999999999</v>
      </c>
      <c r="M6" s="7"/>
    </row>
    <row r="7" spans="1:48" ht="18" customHeight="1">
      <c r="A7" s="234"/>
      <c r="B7" s="655"/>
      <c r="C7" s="662" t="s">
        <v>10</v>
      </c>
      <c r="D7" s="662"/>
      <c r="E7" s="662"/>
      <c r="F7" s="662"/>
      <c r="G7" s="662"/>
      <c r="H7" s="663" t="s">
        <v>5</v>
      </c>
      <c r="I7" s="663"/>
      <c r="J7" s="663"/>
      <c r="K7" s="602">
        <v>0.14019999999999999</v>
      </c>
      <c r="M7" s="7"/>
    </row>
    <row r="8" spans="1:48" ht="54" customHeight="1">
      <c r="A8" s="234"/>
      <c r="B8" s="218" t="s">
        <v>6</v>
      </c>
      <c r="C8" s="217" t="s">
        <v>7</v>
      </c>
      <c r="D8" s="200" t="s">
        <v>11</v>
      </c>
      <c r="E8" s="216" t="s">
        <v>12</v>
      </c>
      <c r="F8" s="217" t="s">
        <v>13</v>
      </c>
      <c r="G8" s="216" t="s">
        <v>14</v>
      </c>
      <c r="H8" s="217" t="s">
        <v>362</v>
      </c>
      <c r="I8" s="217" t="s">
        <v>15</v>
      </c>
      <c r="J8" s="217" t="s">
        <v>363</v>
      </c>
      <c r="K8" s="217" t="s">
        <v>364</v>
      </c>
      <c r="M8" s="7"/>
    </row>
    <row r="9" spans="1:48" s="1" customFormat="1">
      <c r="A9" s="235"/>
      <c r="B9" s="327"/>
      <c r="C9" s="328"/>
      <c r="D9" s="329"/>
      <c r="E9" s="330"/>
      <c r="F9" s="330"/>
      <c r="G9" s="331"/>
      <c r="H9" s="330"/>
      <c r="I9" s="330"/>
      <c r="J9" s="330"/>
      <c r="K9" s="332"/>
      <c r="L9" s="8"/>
      <c r="M9" s="8"/>
    </row>
    <row r="10" spans="1:48" s="1" customFormat="1">
      <c r="A10" s="235"/>
      <c r="B10" s="317">
        <f>B22</f>
        <v>1</v>
      </c>
      <c r="C10" s="227" t="str">
        <f>UPPER(C22)</f>
        <v>SERVIÇOS TÉCNICOS</v>
      </c>
      <c r="D10" s="229"/>
      <c r="E10" s="240"/>
      <c r="F10" s="240"/>
      <c r="G10" s="241"/>
      <c r="H10" s="240"/>
      <c r="I10" s="240"/>
      <c r="J10" s="214"/>
      <c r="K10" s="223">
        <f>K26</f>
        <v>0</v>
      </c>
      <c r="L10" s="8"/>
      <c r="M10" s="8"/>
    </row>
    <row r="11" spans="1:48" s="1" customFormat="1">
      <c r="A11" s="235"/>
      <c r="B11" s="273"/>
      <c r="C11" s="274"/>
      <c r="D11" s="274"/>
      <c r="E11" s="275"/>
      <c r="F11" s="275"/>
      <c r="G11" s="276"/>
      <c r="H11" s="275"/>
      <c r="I11" s="275"/>
      <c r="J11" s="333"/>
      <c r="K11" s="171"/>
      <c r="L11" s="8"/>
      <c r="M11" s="8"/>
    </row>
    <row r="12" spans="1:48" s="1" customFormat="1">
      <c r="A12" s="235"/>
      <c r="B12" s="317">
        <f>B28</f>
        <v>2</v>
      </c>
      <c r="C12" s="227" t="str">
        <f>UPPER(C28)</f>
        <v>SERVIÇOS PRELIMINARES</v>
      </c>
      <c r="D12" s="229"/>
      <c r="E12" s="240"/>
      <c r="F12" s="240"/>
      <c r="G12" s="241"/>
      <c r="H12" s="240"/>
      <c r="I12" s="240"/>
      <c r="J12" s="214"/>
      <c r="K12" s="223">
        <f>K33</f>
        <v>0</v>
      </c>
      <c r="L12" s="8"/>
      <c r="M12" s="8"/>
    </row>
    <row r="13" spans="1:48" s="1" customFormat="1">
      <c r="A13" s="235"/>
      <c r="B13" s="273"/>
      <c r="C13" s="274"/>
      <c r="D13" s="274"/>
      <c r="E13" s="275"/>
      <c r="F13" s="275"/>
      <c r="G13" s="276"/>
      <c r="H13" s="275"/>
      <c r="I13" s="275"/>
      <c r="J13" s="333"/>
      <c r="K13" s="171"/>
      <c r="L13" s="8"/>
      <c r="M13" s="8"/>
    </row>
    <row r="14" spans="1:48" s="1" customFormat="1">
      <c r="A14" s="235"/>
      <c r="B14" s="317">
        <f>B35</f>
        <v>3</v>
      </c>
      <c r="C14" s="227" t="str">
        <f>UPPER(C35)</f>
        <v>MOVIMENTO DE TERRA</v>
      </c>
      <c r="D14" s="229"/>
      <c r="E14" s="240"/>
      <c r="F14" s="240"/>
      <c r="G14" s="241"/>
      <c r="H14" s="240"/>
      <c r="I14" s="240"/>
      <c r="J14" s="214"/>
      <c r="K14" s="223">
        <f>K43</f>
        <v>0</v>
      </c>
      <c r="L14" s="8"/>
      <c r="M14" s="8"/>
    </row>
    <row r="15" spans="1:48" s="1" customFormat="1">
      <c r="A15" s="235"/>
      <c r="B15" s="273"/>
      <c r="C15" s="274"/>
      <c r="D15" s="274"/>
      <c r="E15" s="275"/>
      <c r="F15" s="275"/>
      <c r="G15" s="276"/>
      <c r="H15" s="275"/>
      <c r="I15" s="275"/>
      <c r="J15" s="333"/>
      <c r="K15" s="171"/>
      <c r="L15" s="8"/>
      <c r="M15" s="8"/>
    </row>
    <row r="16" spans="1:48" s="1" customFormat="1" ht="31.5">
      <c r="A16" s="235"/>
      <c r="B16" s="317">
        <f>B45</f>
        <v>4</v>
      </c>
      <c r="C16" s="227" t="str">
        <f>UPPER(C45)</f>
        <v>ASSENTAMENTO E MONTAGEM DE TUBOS E PEÇAS</v>
      </c>
      <c r="D16" s="334"/>
      <c r="E16" s="317"/>
      <c r="F16" s="240"/>
      <c r="G16" s="241"/>
      <c r="H16" s="240"/>
      <c r="I16" s="240"/>
      <c r="J16" s="214"/>
      <c r="K16" s="223">
        <f>K52</f>
        <v>0</v>
      </c>
    </row>
    <row r="17" spans="1:13" s="1" customFormat="1">
      <c r="A17" s="235"/>
      <c r="B17" s="273"/>
      <c r="C17" s="215"/>
      <c r="D17" s="335"/>
      <c r="E17" s="273"/>
      <c r="F17" s="275"/>
      <c r="G17" s="276"/>
      <c r="H17" s="275"/>
      <c r="I17" s="275"/>
      <c r="J17" s="333"/>
      <c r="K17" s="171"/>
    </row>
    <row r="18" spans="1:13" s="1" customFormat="1">
      <c r="A18" s="235"/>
      <c r="B18" s="317">
        <f>B54</f>
        <v>5</v>
      </c>
      <c r="C18" s="227" t="str">
        <f>UPPER(C54)</f>
        <v>SERVIÇOS COMPLEMENTARES</v>
      </c>
      <c r="D18" s="334"/>
      <c r="E18" s="317"/>
      <c r="F18" s="240"/>
      <c r="G18" s="241"/>
      <c r="H18" s="240"/>
      <c r="I18" s="240"/>
      <c r="J18" s="214"/>
      <c r="K18" s="223">
        <f>K57</f>
        <v>0</v>
      </c>
    </row>
    <row r="19" spans="1:13" s="1" customFormat="1">
      <c r="A19" s="235"/>
      <c r="B19" s="273"/>
      <c r="C19" s="215"/>
      <c r="D19" s="335"/>
      <c r="E19" s="273"/>
      <c r="F19" s="275"/>
      <c r="G19" s="276"/>
      <c r="H19" s="275"/>
      <c r="I19" s="275"/>
      <c r="J19" s="333"/>
      <c r="K19" s="171"/>
    </row>
    <row r="20" spans="1:13" s="1" customFormat="1">
      <c r="A20" s="235"/>
      <c r="B20" s="336"/>
      <c r="C20" s="244" t="s">
        <v>8</v>
      </c>
      <c r="D20" s="299"/>
      <c r="E20" s="299"/>
      <c r="F20" s="299"/>
      <c r="G20" s="569"/>
      <c r="H20" s="299"/>
      <c r="I20" s="299"/>
      <c r="J20" s="570"/>
      <c r="K20" s="222">
        <f>SUM(K9:K19)</f>
        <v>0</v>
      </c>
      <c r="L20" s="3"/>
      <c r="M20" s="15"/>
    </row>
    <row r="21" spans="1:13" s="1" customFormat="1">
      <c r="A21" s="235"/>
      <c r="B21" s="278"/>
      <c r="C21" s="279"/>
      <c r="D21" s="279"/>
      <c r="E21" s="337"/>
      <c r="F21" s="280"/>
      <c r="G21" s="270"/>
      <c r="H21" s="270"/>
      <c r="I21" s="270"/>
      <c r="J21" s="191"/>
      <c r="K21" s="220"/>
      <c r="M21" s="326"/>
    </row>
    <row r="22" spans="1:13" s="1" customFormat="1" ht="16.5" thickBot="1">
      <c r="A22" s="235"/>
      <c r="B22" s="251">
        <v>1</v>
      </c>
      <c r="C22" s="252" t="s">
        <v>29</v>
      </c>
      <c r="D22" s="338"/>
      <c r="E22" s="339"/>
      <c r="F22" s="282"/>
      <c r="G22" s="283"/>
      <c r="H22" s="340"/>
      <c r="I22" s="340"/>
      <c r="J22" s="188"/>
      <c r="K22" s="187"/>
    </row>
    <row r="23" spans="1:13" s="134" customFormat="1" ht="32.25" thickBot="1">
      <c r="A23" s="551"/>
      <c r="B23" s="256" t="s">
        <v>17</v>
      </c>
      <c r="C23" s="257" t="s">
        <v>30</v>
      </c>
      <c r="D23" s="341"/>
      <c r="E23" s="286"/>
      <c r="F23" s="258" t="s">
        <v>31</v>
      </c>
      <c r="G23" s="259">
        <v>117</v>
      </c>
      <c r="H23" s="204"/>
      <c r="I23" s="228">
        <f>$K$6</f>
        <v>0.24179999999999999</v>
      </c>
      <c r="J23" s="209">
        <f>ROUND(H23*(I23+1),2)</f>
        <v>0</v>
      </c>
      <c r="K23" s="209">
        <f>ROUND(G23*J23,2)</f>
        <v>0</v>
      </c>
      <c r="M23" s="133"/>
    </row>
    <row r="24" spans="1:13" s="134" customFormat="1" ht="48" thickBot="1">
      <c r="A24" s="551"/>
      <c r="B24" s="256" t="s">
        <v>19</v>
      </c>
      <c r="C24" s="257" t="s">
        <v>32</v>
      </c>
      <c r="D24" s="341"/>
      <c r="E24" s="286"/>
      <c r="F24" s="258" t="s">
        <v>31</v>
      </c>
      <c r="G24" s="287">
        <v>117</v>
      </c>
      <c r="H24" s="204"/>
      <c r="I24" s="228">
        <f>$K$6</f>
        <v>0.24179999999999999</v>
      </c>
      <c r="J24" s="209">
        <f>ROUND(H24*(I24+1),2)</f>
        <v>0</v>
      </c>
      <c r="K24" s="209">
        <f>ROUND(G24*J24,2)</f>
        <v>0</v>
      </c>
      <c r="M24" s="133"/>
    </row>
    <row r="25" spans="1:13" s="1" customFormat="1">
      <c r="A25" s="235"/>
      <c r="B25" s="288"/>
      <c r="C25" s="274"/>
      <c r="D25" s="342"/>
      <c r="E25" s="343"/>
      <c r="F25" s="282"/>
      <c r="G25" s="283"/>
      <c r="H25" s="188"/>
      <c r="I25" s="9"/>
      <c r="J25" s="178"/>
      <c r="K25" s="187"/>
    </row>
    <row r="26" spans="1:13" s="1" customFormat="1">
      <c r="A26" s="235"/>
      <c r="B26" s="288"/>
      <c r="C26" s="244" t="s">
        <v>23</v>
      </c>
      <c r="D26" s="342"/>
      <c r="E26" s="339"/>
      <c r="F26" s="290"/>
      <c r="G26" s="291"/>
      <c r="H26" s="176"/>
      <c r="I26" s="9"/>
      <c r="J26" s="178"/>
      <c r="K26" s="207">
        <f>SUM(K23:K25)</f>
        <v>0</v>
      </c>
    </row>
    <row r="27" spans="1:13" s="1" customFormat="1">
      <c r="A27" s="235"/>
      <c r="B27" s="288"/>
      <c r="C27" s="274"/>
      <c r="D27" s="342"/>
      <c r="E27" s="344"/>
      <c r="F27" s="282"/>
      <c r="G27" s="283"/>
      <c r="H27" s="188"/>
      <c r="I27" s="9"/>
      <c r="J27" s="178"/>
      <c r="K27" s="187"/>
    </row>
    <row r="28" spans="1:13" s="5" customFormat="1" ht="16.5" thickBot="1">
      <c r="A28" s="250"/>
      <c r="B28" s="251">
        <v>2</v>
      </c>
      <c r="C28" s="252" t="s">
        <v>33</v>
      </c>
      <c r="D28" s="342"/>
      <c r="E28" s="361"/>
      <c r="F28" s="293"/>
      <c r="G28" s="294"/>
      <c r="H28" s="178"/>
      <c r="I28" s="9"/>
      <c r="J28" s="178"/>
      <c r="K28" s="187"/>
      <c r="L28" s="6"/>
      <c r="M28" s="232"/>
    </row>
    <row r="29" spans="1:13" s="134" customFormat="1" ht="16.5" thickBot="1">
      <c r="A29" s="551"/>
      <c r="B29" s="256" t="s">
        <v>25</v>
      </c>
      <c r="C29" s="257" t="s">
        <v>34</v>
      </c>
      <c r="D29" s="341"/>
      <c r="E29" s="286"/>
      <c r="F29" s="258" t="s">
        <v>31</v>
      </c>
      <c r="G29" s="287">
        <v>117</v>
      </c>
      <c r="H29" s="204"/>
      <c r="I29" s="228">
        <f t="shared" ref="I29:I31" si="0">$K$6</f>
        <v>0.24179999999999999</v>
      </c>
      <c r="J29" s="209">
        <f>ROUND(H29*(I29+1),2)</f>
        <v>0</v>
      </c>
      <c r="K29" s="209">
        <f>ROUND(G29*J29,2)</f>
        <v>0</v>
      </c>
      <c r="M29" s="133"/>
    </row>
    <row r="30" spans="1:13" s="134" customFormat="1" ht="16.5" thickBot="1">
      <c r="A30" s="551"/>
      <c r="B30" s="256" t="s">
        <v>35</v>
      </c>
      <c r="C30" s="257" t="s">
        <v>36</v>
      </c>
      <c r="D30" s="341"/>
      <c r="E30" s="286"/>
      <c r="F30" s="258" t="s">
        <v>18</v>
      </c>
      <c r="G30" s="287">
        <v>9.1300000000000008</v>
      </c>
      <c r="H30" s="204"/>
      <c r="I30" s="228">
        <f t="shared" si="0"/>
        <v>0.24179999999999999</v>
      </c>
      <c r="J30" s="209">
        <f t="shared" ref="J30:J31" si="1">ROUND(H30*(I30+1),2)</f>
        <v>0</v>
      </c>
      <c r="K30" s="209">
        <f t="shared" ref="K30:K31" si="2">ROUND(G30*J30,2)</f>
        <v>0</v>
      </c>
      <c r="M30" s="133"/>
    </row>
    <row r="31" spans="1:13" s="134" customFormat="1" ht="16.5" thickBot="1">
      <c r="A31" s="551"/>
      <c r="B31" s="256" t="s">
        <v>37</v>
      </c>
      <c r="C31" s="257" t="s">
        <v>38</v>
      </c>
      <c r="D31" s="341"/>
      <c r="E31" s="286"/>
      <c r="F31" s="258" t="s">
        <v>18</v>
      </c>
      <c r="G31" s="287">
        <v>146.25</v>
      </c>
      <c r="H31" s="204"/>
      <c r="I31" s="228">
        <f t="shared" si="0"/>
        <v>0.24179999999999999</v>
      </c>
      <c r="J31" s="209">
        <f t="shared" si="1"/>
        <v>0</v>
      </c>
      <c r="K31" s="209">
        <f t="shared" si="2"/>
        <v>0</v>
      </c>
      <c r="M31" s="133"/>
    </row>
    <row r="32" spans="1:13" s="5" customFormat="1">
      <c r="A32" s="250"/>
      <c r="B32" s="295"/>
      <c r="C32" s="347"/>
      <c r="D32" s="342"/>
      <c r="E32" s="348"/>
      <c r="F32" s="293"/>
      <c r="G32" s="294"/>
      <c r="H32" s="178"/>
      <c r="I32" s="9"/>
      <c r="J32" s="178"/>
      <c r="K32" s="187"/>
      <c r="L32" s="6"/>
      <c r="M32" s="232"/>
    </row>
    <row r="33" spans="1:13" s="5" customFormat="1">
      <c r="A33" s="250"/>
      <c r="B33" s="295"/>
      <c r="C33" s="244" t="s">
        <v>27</v>
      </c>
      <c r="D33" s="342"/>
      <c r="E33" s="316"/>
      <c r="F33" s="297"/>
      <c r="G33" s="298"/>
      <c r="H33" s="349"/>
      <c r="I33" s="9"/>
      <c r="J33" s="178"/>
      <c r="K33" s="207">
        <f>SUM(K29:K32)</f>
        <v>0</v>
      </c>
      <c r="L33" s="6"/>
      <c r="M33" s="232"/>
    </row>
    <row r="34" spans="1:13" s="5" customFormat="1">
      <c r="A34" s="250"/>
      <c r="B34" s="295"/>
      <c r="C34" s="316"/>
      <c r="D34" s="342"/>
      <c r="E34" s="348"/>
      <c r="F34" s="293"/>
      <c r="G34" s="294"/>
      <c r="H34" s="178"/>
      <c r="I34" s="9"/>
      <c r="J34" s="178"/>
      <c r="K34" s="187"/>
      <c r="L34" s="6"/>
      <c r="M34" s="232"/>
    </row>
    <row r="35" spans="1:13" s="5" customFormat="1" ht="16.5" thickBot="1">
      <c r="A35" s="250"/>
      <c r="B35" s="251">
        <v>3</v>
      </c>
      <c r="C35" s="252" t="s">
        <v>39</v>
      </c>
      <c r="D35" s="342"/>
      <c r="E35" s="350"/>
      <c r="F35" s="293"/>
      <c r="G35" s="294"/>
      <c r="H35" s="178"/>
      <c r="I35" s="9"/>
      <c r="J35" s="178"/>
      <c r="K35" s="187"/>
      <c r="L35" s="6"/>
      <c r="M35" s="232"/>
    </row>
    <row r="36" spans="1:13" s="524" customFormat="1" ht="48" thickBot="1">
      <c r="A36" s="526"/>
      <c r="B36" s="256" t="s">
        <v>40</v>
      </c>
      <c r="C36" s="257" t="s">
        <v>241</v>
      </c>
      <c r="D36" s="341"/>
      <c r="E36" s="286"/>
      <c r="F36" s="258" t="s">
        <v>42</v>
      </c>
      <c r="G36" s="287">
        <v>60.84</v>
      </c>
      <c r="H36" s="204"/>
      <c r="I36" s="228">
        <f t="shared" ref="I36:I39" si="3">$K$6</f>
        <v>0.24179999999999999</v>
      </c>
      <c r="J36" s="209">
        <f>ROUND(H36*(I36+1),2)</f>
        <v>0</v>
      </c>
      <c r="K36" s="209">
        <f>ROUND(G36*J36,2)</f>
        <v>0</v>
      </c>
      <c r="L36" s="132"/>
      <c r="M36" s="133"/>
    </row>
    <row r="37" spans="1:13" s="524" customFormat="1" ht="63.75" thickBot="1">
      <c r="A37" s="526"/>
      <c r="B37" s="256" t="s">
        <v>43</v>
      </c>
      <c r="C37" s="257" t="s">
        <v>370</v>
      </c>
      <c r="D37" s="341"/>
      <c r="E37" s="286"/>
      <c r="F37" s="258" t="s">
        <v>42</v>
      </c>
      <c r="G37" s="287">
        <v>30.42</v>
      </c>
      <c r="H37" s="204"/>
      <c r="I37" s="228">
        <f t="shared" si="3"/>
        <v>0.24179999999999999</v>
      </c>
      <c r="J37" s="209">
        <f t="shared" ref="J37:J41" si="4">ROUND(H37*(I37+1),2)</f>
        <v>0</v>
      </c>
      <c r="K37" s="209">
        <f t="shared" ref="K37:K41" si="5">ROUND(G37*J37,2)</f>
        <v>0</v>
      </c>
      <c r="L37" s="132"/>
      <c r="M37" s="133"/>
    </row>
    <row r="38" spans="1:13" s="524" customFormat="1" ht="48" thickBot="1">
      <c r="A38" s="526"/>
      <c r="B38" s="256" t="s">
        <v>44</v>
      </c>
      <c r="C38" s="257" t="s">
        <v>371</v>
      </c>
      <c r="D38" s="341"/>
      <c r="E38" s="286"/>
      <c r="F38" s="258" t="s">
        <v>42</v>
      </c>
      <c r="G38" s="287">
        <v>8.3800000000000008</v>
      </c>
      <c r="H38" s="204"/>
      <c r="I38" s="228">
        <f t="shared" si="3"/>
        <v>0.24179999999999999</v>
      </c>
      <c r="J38" s="209">
        <f t="shared" si="4"/>
        <v>0</v>
      </c>
      <c r="K38" s="209">
        <f t="shared" si="5"/>
        <v>0</v>
      </c>
      <c r="L38" s="132"/>
      <c r="M38" s="133"/>
    </row>
    <row r="39" spans="1:13" s="524" customFormat="1" ht="48" thickBot="1">
      <c r="A39" s="526"/>
      <c r="B39" s="256" t="s">
        <v>45</v>
      </c>
      <c r="C39" s="257" t="s">
        <v>480</v>
      </c>
      <c r="D39" s="341"/>
      <c r="E39" s="286"/>
      <c r="F39" s="258" t="s">
        <v>42</v>
      </c>
      <c r="G39" s="287">
        <v>21.26</v>
      </c>
      <c r="H39" s="204"/>
      <c r="I39" s="228">
        <f t="shared" si="3"/>
        <v>0.24179999999999999</v>
      </c>
      <c r="J39" s="209">
        <f>ROUND(H39*(I39+1),2)</f>
        <v>0</v>
      </c>
      <c r="K39" s="209">
        <f>ROUND(G39*J39,2)</f>
        <v>0</v>
      </c>
      <c r="L39" s="133"/>
    </row>
    <row r="40" spans="1:13" s="129" customFormat="1" ht="79.5" thickBot="1">
      <c r="A40" s="571"/>
      <c r="B40" s="256" t="s">
        <v>46</v>
      </c>
      <c r="C40" s="257" t="s">
        <v>368</v>
      </c>
      <c r="D40" s="341"/>
      <c r="E40" s="286"/>
      <c r="F40" s="258" t="s">
        <v>42</v>
      </c>
      <c r="G40" s="287">
        <v>56.29</v>
      </c>
      <c r="H40" s="204"/>
      <c r="I40" s="228">
        <f>$K$6</f>
        <v>0.24179999999999999</v>
      </c>
      <c r="J40" s="209">
        <f t="shared" si="4"/>
        <v>0</v>
      </c>
      <c r="K40" s="209">
        <f t="shared" si="5"/>
        <v>0</v>
      </c>
    </row>
    <row r="41" spans="1:13" s="129" customFormat="1" ht="48" thickBot="1">
      <c r="A41" s="571"/>
      <c r="B41" s="256" t="s">
        <v>47</v>
      </c>
      <c r="C41" s="257" t="s">
        <v>369</v>
      </c>
      <c r="D41" s="341"/>
      <c r="E41" s="286"/>
      <c r="F41" s="258" t="s">
        <v>48</v>
      </c>
      <c r="G41" s="287">
        <v>844.38</v>
      </c>
      <c r="H41" s="204"/>
      <c r="I41" s="228">
        <f t="shared" ref="I41" si="6">$K$6</f>
        <v>0.24179999999999999</v>
      </c>
      <c r="J41" s="209">
        <f t="shared" si="4"/>
        <v>0</v>
      </c>
      <c r="K41" s="209">
        <f t="shared" si="5"/>
        <v>0</v>
      </c>
    </row>
    <row r="42" spans="1:13" s="5" customFormat="1">
      <c r="A42" s="250"/>
      <c r="B42" s="324"/>
      <c r="C42" s="347"/>
      <c r="D42" s="342"/>
      <c r="E42" s="348"/>
      <c r="F42" s="293"/>
      <c r="G42" s="294"/>
      <c r="H42" s="187"/>
      <c r="I42" s="9"/>
      <c r="J42" s="178"/>
      <c r="K42" s="187"/>
      <c r="L42" s="6"/>
      <c r="M42" s="232"/>
    </row>
    <row r="43" spans="1:13" s="5" customFormat="1">
      <c r="A43" s="250"/>
      <c r="B43" s="324"/>
      <c r="C43" s="244" t="s">
        <v>49</v>
      </c>
      <c r="D43" s="342"/>
      <c r="E43" s="316"/>
      <c r="F43" s="297"/>
      <c r="G43" s="298"/>
      <c r="H43" s="349"/>
      <c r="I43" s="9"/>
      <c r="J43" s="178"/>
      <c r="K43" s="207">
        <f>SUM(K36:K42)</f>
        <v>0</v>
      </c>
      <c r="L43" s="6"/>
      <c r="M43" s="232"/>
    </row>
    <row r="44" spans="1:13" s="5" customFormat="1">
      <c r="A44" s="250"/>
      <c r="B44" s="295"/>
      <c r="C44" s="316"/>
      <c r="D44" s="342"/>
      <c r="E44" s="348"/>
      <c r="F44" s="293"/>
      <c r="G44" s="294"/>
      <c r="H44" s="178"/>
      <c r="I44" s="9"/>
      <c r="J44" s="178"/>
      <c r="K44" s="187"/>
      <c r="L44" s="6"/>
      <c r="M44" s="232"/>
    </row>
    <row r="45" spans="1:13" s="5" customFormat="1" ht="32.25" thickBot="1">
      <c r="A45" s="250"/>
      <c r="B45" s="251">
        <v>4</v>
      </c>
      <c r="C45" s="252" t="s">
        <v>53</v>
      </c>
      <c r="D45" s="342"/>
      <c r="E45" s="293"/>
      <c r="F45" s="293"/>
      <c r="G45" s="294"/>
      <c r="H45" s="188"/>
      <c r="I45" s="9"/>
      <c r="J45" s="178"/>
      <c r="K45" s="187"/>
      <c r="L45" s="6"/>
      <c r="M45" s="232"/>
    </row>
    <row r="46" spans="1:13" s="524" customFormat="1" ht="48" thickBot="1">
      <c r="A46" s="526"/>
      <c r="B46" s="256" t="s">
        <v>51</v>
      </c>
      <c r="C46" s="257" t="s">
        <v>374</v>
      </c>
      <c r="D46" s="341"/>
      <c r="E46" s="286"/>
      <c r="F46" s="258" t="s">
        <v>31</v>
      </c>
      <c r="G46" s="287">
        <v>73</v>
      </c>
      <c r="H46" s="204"/>
      <c r="I46" s="228">
        <f t="shared" ref="I46:I50" si="7">$K$6</f>
        <v>0.24179999999999999</v>
      </c>
      <c r="J46" s="209">
        <f>ROUND(H46*(I46+1),2)</f>
        <v>0</v>
      </c>
      <c r="K46" s="209">
        <f>ROUND(G46*J46,2)</f>
        <v>0</v>
      </c>
      <c r="L46" s="132"/>
      <c r="M46" s="133"/>
    </row>
    <row r="47" spans="1:13" s="524" customFormat="1" ht="48" thickBot="1">
      <c r="A47" s="526"/>
      <c r="B47" s="256" t="s">
        <v>242</v>
      </c>
      <c r="C47" s="257" t="s">
        <v>376</v>
      </c>
      <c r="D47" s="341"/>
      <c r="E47" s="286"/>
      <c r="F47" s="258" t="s">
        <v>31</v>
      </c>
      <c r="G47" s="287">
        <v>44</v>
      </c>
      <c r="H47" s="204"/>
      <c r="I47" s="228">
        <f t="shared" si="7"/>
        <v>0.24179999999999999</v>
      </c>
      <c r="J47" s="209">
        <f t="shared" ref="J47:J50" si="8">ROUND(H47*(I47+1),2)</f>
        <v>0</v>
      </c>
      <c r="K47" s="209">
        <f t="shared" ref="K47:K50" si="9">ROUND(G47*J47,2)</f>
        <v>0</v>
      </c>
      <c r="L47" s="132"/>
      <c r="M47" s="133"/>
    </row>
    <row r="48" spans="1:13" s="134" customFormat="1" ht="48" thickBot="1">
      <c r="A48" s="551"/>
      <c r="B48" s="572" t="s">
        <v>243</v>
      </c>
      <c r="C48" s="308" t="str">
        <f>'C-1.1_04'!$C$6</f>
        <v>Montagem e assentamento de tubos e conexões de PVC soldável, PVC roscável, PVC-U e CPVC SCH.80</v>
      </c>
      <c r="D48" s="573" t="str">
        <f>'C-1.1_04'!$C$5</f>
        <v>C-1.1_04</v>
      </c>
      <c r="E48" s="310" t="str">
        <f>'C-1.1_04'!$C$4</f>
        <v>COMP.</v>
      </c>
      <c r="F48" s="311" t="str">
        <f>'C-1.1_04'!$C$8</f>
        <v>eq x dia</v>
      </c>
      <c r="G48" s="600">
        <v>4</v>
      </c>
      <c r="H48" s="598">
        <f>ROUND('C-1.1_04'!$G$16,2)</f>
        <v>0</v>
      </c>
      <c r="I48" s="230">
        <f t="shared" si="7"/>
        <v>0.24179999999999999</v>
      </c>
      <c r="J48" s="181">
        <f t="shared" si="8"/>
        <v>0</v>
      </c>
      <c r="K48" s="181">
        <f t="shared" si="9"/>
        <v>0</v>
      </c>
      <c r="M48" s="568"/>
    </row>
    <row r="49" spans="1:13" s="129" customFormat="1" ht="48" thickBot="1">
      <c r="A49" s="571"/>
      <c r="B49" s="256" t="s">
        <v>263</v>
      </c>
      <c r="C49" s="257" t="s">
        <v>375</v>
      </c>
      <c r="D49" s="341"/>
      <c r="E49" s="286"/>
      <c r="F49" s="258" t="s">
        <v>244</v>
      </c>
      <c r="G49" s="287">
        <v>3.08</v>
      </c>
      <c r="H49" s="204"/>
      <c r="I49" s="228">
        <f t="shared" si="7"/>
        <v>0.24179999999999999</v>
      </c>
      <c r="J49" s="209">
        <f t="shared" si="8"/>
        <v>0</v>
      </c>
      <c r="K49" s="209">
        <f t="shared" si="9"/>
        <v>0</v>
      </c>
    </row>
    <row r="50" spans="1:13" s="129" customFormat="1" ht="48" thickBot="1">
      <c r="A50" s="571"/>
      <c r="B50" s="256" t="s">
        <v>264</v>
      </c>
      <c r="C50" s="257" t="s">
        <v>377</v>
      </c>
      <c r="D50" s="341"/>
      <c r="E50" s="286"/>
      <c r="F50" s="258" t="s">
        <v>244</v>
      </c>
      <c r="G50" s="287">
        <v>6.22</v>
      </c>
      <c r="H50" s="204"/>
      <c r="I50" s="228">
        <f t="shared" si="7"/>
        <v>0.24179999999999999</v>
      </c>
      <c r="J50" s="209">
        <f t="shared" si="8"/>
        <v>0</v>
      </c>
      <c r="K50" s="209">
        <f t="shared" si="9"/>
        <v>0</v>
      </c>
    </row>
    <row r="51" spans="1:13" s="5" customFormat="1">
      <c r="A51" s="250"/>
      <c r="B51" s="324"/>
      <c r="C51" s="260"/>
      <c r="D51" s="527"/>
      <c r="E51" s="253"/>
      <c r="F51" s="253"/>
      <c r="G51" s="254"/>
      <c r="H51" s="188"/>
      <c r="I51" s="228"/>
      <c r="J51" s="178"/>
      <c r="K51" s="187"/>
      <c r="L51" s="6"/>
      <c r="M51" s="232"/>
    </row>
    <row r="52" spans="1:13" s="5" customFormat="1">
      <c r="A52" s="250"/>
      <c r="B52" s="324"/>
      <c r="C52" s="244" t="s">
        <v>52</v>
      </c>
      <c r="D52" s="528"/>
      <c r="E52" s="261"/>
      <c r="F52" s="261"/>
      <c r="G52" s="262"/>
      <c r="H52" s="176"/>
      <c r="I52" s="9"/>
      <c r="J52" s="178"/>
      <c r="K52" s="207">
        <f>SUM(K46:K51)</f>
        <v>0</v>
      </c>
      <c r="L52" s="6"/>
      <c r="M52" s="232"/>
    </row>
    <row r="53" spans="1:13" s="5" customFormat="1">
      <c r="A53" s="250"/>
      <c r="B53" s="324"/>
      <c r="C53" s="244"/>
      <c r="D53" s="528"/>
      <c r="E53" s="261"/>
      <c r="F53" s="261"/>
      <c r="G53" s="262"/>
      <c r="H53" s="349"/>
      <c r="I53" s="9"/>
      <c r="J53" s="178"/>
      <c r="K53" s="149"/>
      <c r="L53" s="6"/>
      <c r="M53" s="232"/>
    </row>
    <row r="54" spans="1:13" s="5" customFormat="1" ht="16.5" thickBot="1">
      <c r="A54" s="250"/>
      <c r="B54" s="251">
        <v>5</v>
      </c>
      <c r="C54" s="252" t="s">
        <v>64</v>
      </c>
      <c r="D54" s="346"/>
      <c r="E54" s="503"/>
      <c r="F54" s="253"/>
      <c r="G54" s="254"/>
      <c r="H54" s="178"/>
      <c r="I54" s="9"/>
      <c r="J54" s="178"/>
      <c r="K54" s="187"/>
      <c r="L54" s="6"/>
      <c r="M54" s="232"/>
    </row>
    <row r="55" spans="1:13" s="129" customFormat="1" ht="16.5" thickBot="1">
      <c r="A55" s="571"/>
      <c r="B55" s="256" t="s">
        <v>54</v>
      </c>
      <c r="C55" s="257" t="s">
        <v>66</v>
      </c>
      <c r="D55" s="341"/>
      <c r="E55" s="286"/>
      <c r="F55" s="258" t="s">
        <v>18</v>
      </c>
      <c r="G55" s="287">
        <v>310.05</v>
      </c>
      <c r="H55" s="204"/>
      <c r="I55" s="228">
        <f>$K$6</f>
        <v>0.24179999999999999</v>
      </c>
      <c r="J55" s="209">
        <f>ROUND(H55*(I55+1),2)</f>
        <v>0</v>
      </c>
      <c r="K55" s="209">
        <f>ROUND(G55*J55,2)</f>
        <v>0</v>
      </c>
    </row>
    <row r="56" spans="1:13" s="5" customFormat="1">
      <c r="A56" s="250"/>
      <c r="B56" s="295"/>
      <c r="C56" s="257"/>
      <c r="D56" s="346"/>
      <c r="E56" s="503"/>
      <c r="F56" s="253"/>
      <c r="G56" s="254"/>
      <c r="H56" s="255"/>
      <c r="I56" s="9"/>
      <c r="J56" s="178"/>
      <c r="K56" s="187"/>
      <c r="L56" s="6"/>
      <c r="M56" s="232"/>
    </row>
    <row r="57" spans="1:13" s="5" customFormat="1">
      <c r="A57" s="250"/>
      <c r="B57" s="295"/>
      <c r="C57" s="244" t="s">
        <v>63</v>
      </c>
      <c r="D57" s="363"/>
      <c r="E57" s="150"/>
      <c r="F57" s="297"/>
      <c r="G57" s="298"/>
      <c r="H57" s="312"/>
      <c r="I57" s="9"/>
      <c r="J57" s="178"/>
      <c r="K57" s="207">
        <f>SUM(K55:K56)</f>
        <v>0</v>
      </c>
      <c r="L57" s="6"/>
      <c r="M57" s="232"/>
    </row>
    <row r="58" spans="1:13" s="5" customFormat="1">
      <c r="A58" s="250"/>
      <c r="B58" s="324"/>
      <c r="C58" s="297"/>
      <c r="D58" s="352"/>
      <c r="E58" s="297"/>
      <c r="F58" s="297"/>
      <c r="G58" s="298"/>
      <c r="H58" s="298"/>
      <c r="I58" s="9"/>
      <c r="J58" s="178"/>
      <c r="K58" s="149"/>
      <c r="L58" s="6"/>
      <c r="M58" s="232"/>
    </row>
    <row r="59" spans="1:13" s="5" customFormat="1">
      <c r="A59" s="250"/>
      <c r="B59" s="324"/>
      <c r="C59" s="297"/>
      <c r="D59" s="352"/>
      <c r="E59" s="297"/>
      <c r="F59" s="297"/>
      <c r="G59" s="298"/>
      <c r="H59" s="298"/>
      <c r="I59" s="9"/>
      <c r="J59" s="178"/>
      <c r="K59" s="149"/>
      <c r="L59" s="6"/>
      <c r="M59" s="232"/>
    </row>
    <row r="60" spans="1:13">
      <c r="B60" s="288"/>
      <c r="C60" s="265" t="s">
        <v>8</v>
      </c>
      <c r="D60" s="364"/>
      <c r="E60" s="365"/>
      <c r="F60" s="302"/>
      <c r="G60" s="283"/>
      <c r="H60" s="283"/>
      <c r="I60" s="283"/>
      <c r="J60" s="172"/>
      <c r="K60" s="205">
        <f>SUM(K22:K59)/2</f>
        <v>0</v>
      </c>
      <c r="L60" s="11"/>
    </row>
    <row r="61" spans="1:13">
      <c r="B61" s="278"/>
      <c r="C61" s="303"/>
      <c r="D61" s="366"/>
      <c r="E61" s="367"/>
      <c r="F61" s="269"/>
      <c r="G61" s="270"/>
      <c r="H61" s="271"/>
      <c r="I61" s="271"/>
      <c r="J61" s="271"/>
      <c r="K61" s="270"/>
    </row>
    <row r="62" spans="1:13">
      <c r="B62" s="368"/>
      <c r="H62" s="369"/>
      <c r="I62" s="369"/>
      <c r="J62" s="369"/>
    </row>
  </sheetData>
  <sheetProtection algorithmName="SHA-512" hashValue="fNMC7KBTfV0IVvslIUC/jnkZqChuBACsysFtzSWh0pQxcJxq4cGEWOUboP/Im+pny5ZDSahFvrk2+m1+67ycOQ==" saltValue="CnZt+/WvL5OopJGP3ERrLg=="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2" manualBreakCount="2">
    <brk id="21" max="16383" man="1"/>
    <brk id="48" max="16383" man="1"/>
  </rowBreaks>
  <legacyDrawing r:id="rId2"/>
  <legacyDrawingHF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Plan11">
    <tabColor rgb="FFFFFF00"/>
  </sheetPr>
  <dimension ref="A2:AMJ52"/>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147" customWidth="1"/>
    <col min="6" max="6" width="8.7109375" style="238" customWidth="1"/>
    <col min="7" max="7" width="11.7109375" style="237" customWidth="1"/>
    <col min="8" max="8" width="12.140625" style="238" bestFit="1" customWidth="1"/>
    <col min="9" max="9" width="8.85546875" style="238" customWidth="1"/>
    <col min="10" max="11" width="20.7109375" style="238" customWidth="1"/>
    <col min="12" max="12" width="10.5703125" style="1" customWidth="1"/>
    <col min="13" max="13" width="18.28515625" style="7" customWidth="1"/>
    <col min="14" max="14" width="10.140625" style="1" customWidth="1"/>
    <col min="15" max="15" width="11.28515625" style="1" customWidth="1"/>
    <col min="16" max="1024" width="9.140625" style="1"/>
    <col min="1025" max="16384" width="9.140625" style="318"/>
  </cols>
  <sheetData>
    <row r="2" spans="1:48" ht="18" customHeight="1">
      <c r="A2" s="234"/>
      <c r="B2" s="645" t="s">
        <v>0</v>
      </c>
      <c r="C2" s="666" t="s">
        <v>1</v>
      </c>
      <c r="D2" s="667"/>
      <c r="E2" s="667"/>
      <c r="F2" s="667"/>
      <c r="G2" s="667"/>
      <c r="H2" s="667"/>
      <c r="I2" s="667"/>
      <c r="J2" s="667"/>
      <c r="K2" s="668"/>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row>
    <row r="5" spans="1:48" ht="42.75" customHeight="1">
      <c r="A5" s="234"/>
      <c r="B5" s="644"/>
      <c r="C5" s="669" t="s">
        <v>471</v>
      </c>
      <c r="D5" s="670"/>
      <c r="E5" s="670"/>
      <c r="F5" s="670"/>
      <c r="G5" s="670"/>
      <c r="H5" s="670"/>
      <c r="I5" s="670"/>
      <c r="J5" s="670"/>
      <c r="K5" s="671"/>
      <c r="M5" s="322"/>
    </row>
    <row r="6" spans="1:48" ht="18" customHeight="1">
      <c r="A6" s="234"/>
      <c r="B6" s="644"/>
      <c r="C6" s="664" t="s">
        <v>262</v>
      </c>
      <c r="D6" s="664"/>
      <c r="E6" s="664"/>
      <c r="F6" s="664"/>
      <c r="G6" s="664"/>
      <c r="H6" s="665" t="s">
        <v>4</v>
      </c>
      <c r="I6" s="665"/>
      <c r="J6" s="665"/>
      <c r="K6" s="601">
        <v>0.24179999999999999</v>
      </c>
    </row>
    <row r="7" spans="1:48" ht="18" customHeight="1">
      <c r="A7" s="234"/>
      <c r="B7" s="655"/>
      <c r="C7" s="662" t="s">
        <v>68</v>
      </c>
      <c r="D7" s="662"/>
      <c r="E7" s="662"/>
      <c r="F7" s="662"/>
      <c r="G7" s="662"/>
      <c r="H7" s="663" t="s">
        <v>5</v>
      </c>
      <c r="I7" s="663"/>
      <c r="J7" s="663"/>
      <c r="K7" s="602">
        <v>0.14019999999999999</v>
      </c>
    </row>
    <row r="8" spans="1:48" ht="54" customHeight="1">
      <c r="A8" s="234"/>
      <c r="B8" s="218" t="s">
        <v>6</v>
      </c>
      <c r="C8" s="217" t="s">
        <v>7</v>
      </c>
      <c r="D8" s="200" t="s">
        <v>11</v>
      </c>
      <c r="E8" s="216" t="s">
        <v>12</v>
      </c>
      <c r="F8" s="217" t="s">
        <v>13</v>
      </c>
      <c r="G8" s="216" t="s">
        <v>14</v>
      </c>
      <c r="H8" s="217" t="s">
        <v>362</v>
      </c>
      <c r="I8" s="217" t="s">
        <v>15</v>
      </c>
      <c r="J8" s="217" t="s">
        <v>363</v>
      </c>
      <c r="K8" s="217" t="s">
        <v>364</v>
      </c>
    </row>
    <row r="9" spans="1:48" s="1" customFormat="1">
      <c r="A9" s="235"/>
      <c r="B9" s="327"/>
      <c r="C9" s="328"/>
      <c r="D9" s="576"/>
      <c r="E9" s="577"/>
      <c r="F9" s="330"/>
      <c r="G9" s="331"/>
      <c r="H9" s="330"/>
      <c r="I9" s="330"/>
      <c r="J9" s="330"/>
      <c r="K9" s="332"/>
      <c r="L9" s="2"/>
      <c r="M9" s="2"/>
    </row>
    <row r="10" spans="1:48" s="1" customFormat="1" ht="31.5">
      <c r="A10" s="235"/>
      <c r="B10" s="317">
        <f>B18</f>
        <v>1</v>
      </c>
      <c r="C10" s="227" t="s">
        <v>505</v>
      </c>
      <c r="D10" s="195"/>
      <c r="E10" s="272"/>
      <c r="F10" s="240"/>
      <c r="G10" s="241"/>
      <c r="H10" s="240"/>
      <c r="I10" s="240"/>
      <c r="J10" s="240"/>
      <c r="K10" s="223">
        <f>K25</f>
        <v>0</v>
      </c>
      <c r="L10" s="2"/>
      <c r="M10" s="2"/>
    </row>
    <row r="11" spans="1:48" s="1" customFormat="1">
      <c r="A11" s="235"/>
      <c r="B11" s="273"/>
      <c r="C11" s="274"/>
      <c r="D11" s="578"/>
      <c r="E11" s="579"/>
      <c r="F11" s="275"/>
      <c r="G11" s="276"/>
      <c r="H11" s="275"/>
      <c r="I11" s="275"/>
      <c r="J11" s="275"/>
      <c r="K11" s="171"/>
      <c r="L11" s="2"/>
      <c r="M11" s="2"/>
    </row>
    <row r="12" spans="1:48" s="1" customFormat="1" ht="31.5">
      <c r="A12" s="235"/>
      <c r="B12" s="317">
        <f>B27</f>
        <v>2</v>
      </c>
      <c r="C12" s="227" t="s">
        <v>506</v>
      </c>
      <c r="D12" s="195"/>
      <c r="E12" s="272"/>
      <c r="F12" s="240"/>
      <c r="G12" s="241"/>
      <c r="H12" s="240"/>
      <c r="I12" s="240"/>
      <c r="J12" s="240"/>
      <c r="K12" s="223">
        <f>K34</f>
        <v>0</v>
      </c>
      <c r="L12" s="2"/>
      <c r="M12" s="2"/>
    </row>
    <row r="13" spans="1:48" s="1" customFormat="1">
      <c r="A13" s="235"/>
      <c r="B13" s="273"/>
      <c r="C13" s="274"/>
      <c r="D13" s="578"/>
      <c r="E13" s="579"/>
      <c r="F13" s="275"/>
      <c r="G13" s="276"/>
      <c r="H13" s="275"/>
      <c r="I13" s="275"/>
      <c r="J13" s="275"/>
      <c r="K13" s="171"/>
      <c r="L13" s="2"/>
      <c r="M13" s="2"/>
    </row>
    <row r="14" spans="1:48" s="1" customFormat="1" ht="31.5">
      <c r="A14" s="235"/>
      <c r="B14" s="317">
        <f>B36</f>
        <v>3</v>
      </c>
      <c r="C14" s="229" t="s">
        <v>507</v>
      </c>
      <c r="D14" s="195"/>
      <c r="E14" s="272"/>
      <c r="F14" s="240"/>
      <c r="G14" s="241"/>
      <c r="H14" s="240"/>
      <c r="I14" s="240"/>
      <c r="J14" s="240"/>
      <c r="K14" s="223">
        <f>K47</f>
        <v>0</v>
      </c>
      <c r="L14" s="2"/>
      <c r="M14" s="2"/>
    </row>
    <row r="15" spans="1:48" s="1" customFormat="1">
      <c r="A15" s="235"/>
      <c r="B15" s="317"/>
      <c r="C15" s="229"/>
      <c r="D15" s="195"/>
      <c r="E15" s="272"/>
      <c r="F15" s="240"/>
      <c r="G15" s="241"/>
      <c r="H15" s="240"/>
      <c r="I15" s="240"/>
      <c r="J15" s="240"/>
      <c r="K15" s="171"/>
      <c r="L15" s="2"/>
      <c r="M15" s="2"/>
    </row>
    <row r="16" spans="1:48" s="1" customFormat="1">
      <c r="A16" s="235"/>
      <c r="B16" s="243"/>
      <c r="C16" s="244" t="s">
        <v>8</v>
      </c>
      <c r="D16" s="194"/>
      <c r="E16" s="277"/>
      <c r="F16" s="244"/>
      <c r="G16" s="245"/>
      <c r="H16" s="244"/>
      <c r="I16" s="244"/>
      <c r="J16" s="244"/>
      <c r="K16" s="222">
        <f>SUM(K9:K15)</f>
        <v>0</v>
      </c>
      <c r="L16" s="3"/>
      <c r="M16" s="7"/>
    </row>
    <row r="17" spans="1:15" s="1" customFormat="1">
      <c r="A17" s="235"/>
      <c r="B17" s="278"/>
      <c r="C17" s="279"/>
      <c r="D17" s="193"/>
      <c r="E17" s="192"/>
      <c r="F17" s="280"/>
      <c r="G17" s="270"/>
      <c r="H17" s="270"/>
      <c r="I17" s="270"/>
      <c r="J17" s="270"/>
      <c r="K17" s="220"/>
      <c r="M17" s="534"/>
    </row>
    <row r="18" spans="1:15" s="1" customFormat="1" ht="32.25" thickBot="1">
      <c r="A18" s="235"/>
      <c r="B18" s="251">
        <v>1</v>
      </c>
      <c r="C18" s="252" t="s">
        <v>265</v>
      </c>
      <c r="D18" s="338"/>
      <c r="E18" s="175"/>
      <c r="F18" s="282"/>
      <c r="G18" s="283"/>
      <c r="H18" s="340"/>
      <c r="I18" s="340"/>
      <c r="J18" s="340"/>
      <c r="K18" s="580"/>
      <c r="M18" s="7"/>
    </row>
    <row r="19" spans="1:15" s="134" customFormat="1" ht="32.25" thickBot="1">
      <c r="A19" s="551"/>
      <c r="B19" s="284" t="s">
        <v>17</v>
      </c>
      <c r="C19" s="257" t="s">
        <v>266</v>
      </c>
      <c r="D19" s="180"/>
      <c r="E19" s="286"/>
      <c r="F19" s="258" t="s">
        <v>31</v>
      </c>
      <c r="G19" s="259">
        <v>36</v>
      </c>
      <c r="H19" s="204"/>
      <c r="I19" s="228">
        <f>$K$7</f>
        <v>0.14019999999999999</v>
      </c>
      <c r="J19" s="209">
        <f>ROUND(H19*(I19+1),2)</f>
        <v>0</v>
      </c>
      <c r="K19" s="209">
        <f>ROUND(G19*J19,2)</f>
        <v>0</v>
      </c>
      <c r="L19" s="129"/>
      <c r="M19" s="574"/>
    </row>
    <row r="20" spans="1:15" s="134" customFormat="1" ht="32.25" thickBot="1">
      <c r="A20" s="551"/>
      <c r="B20" s="284" t="s">
        <v>19</v>
      </c>
      <c r="C20" s="257" t="s">
        <v>267</v>
      </c>
      <c r="D20" s="180"/>
      <c r="E20" s="286"/>
      <c r="F20" s="258" t="s">
        <v>95</v>
      </c>
      <c r="G20" s="287">
        <v>6</v>
      </c>
      <c r="H20" s="204"/>
      <c r="I20" s="228">
        <f t="shared" ref="I20:I23" si="0">$K$7</f>
        <v>0.14019999999999999</v>
      </c>
      <c r="J20" s="209">
        <f t="shared" ref="J20:J23" si="1">ROUND(H20*(I20+1),2)</f>
        <v>0</v>
      </c>
      <c r="K20" s="209">
        <f t="shared" ref="K20:K23" si="2">ROUND(G20*J20,2)</f>
        <v>0</v>
      </c>
      <c r="L20" s="129"/>
      <c r="M20" s="574"/>
    </row>
    <row r="21" spans="1:15" s="134" customFormat="1" ht="63.75" thickBot="1">
      <c r="A21" s="551"/>
      <c r="B21" s="284" t="s">
        <v>20</v>
      </c>
      <c r="C21" s="257" t="s">
        <v>268</v>
      </c>
      <c r="D21" s="180" t="s">
        <v>442</v>
      </c>
      <c r="E21" s="286" t="s">
        <v>26</v>
      </c>
      <c r="F21" s="258" t="s">
        <v>95</v>
      </c>
      <c r="G21" s="259">
        <v>2</v>
      </c>
      <c r="H21" s="598">
        <f>ROUND('C-1.1_08'!$G$24,2)</f>
        <v>0</v>
      </c>
      <c r="I21" s="228">
        <f t="shared" si="0"/>
        <v>0.14019999999999999</v>
      </c>
      <c r="J21" s="209">
        <f t="shared" si="1"/>
        <v>0</v>
      </c>
      <c r="K21" s="209">
        <f t="shared" si="2"/>
        <v>0</v>
      </c>
      <c r="L21" s="129"/>
      <c r="M21" s="574"/>
    </row>
    <row r="22" spans="1:15" s="134" customFormat="1" ht="32.25" thickBot="1">
      <c r="A22" s="551"/>
      <c r="B22" s="284" t="s">
        <v>21</v>
      </c>
      <c r="C22" s="257" t="s">
        <v>177</v>
      </c>
      <c r="D22" s="180"/>
      <c r="E22" s="286"/>
      <c r="F22" s="258" t="s">
        <v>361</v>
      </c>
      <c r="G22" s="287">
        <v>2</v>
      </c>
      <c r="H22" s="204"/>
      <c r="I22" s="228">
        <f t="shared" si="0"/>
        <v>0.14019999999999999</v>
      </c>
      <c r="J22" s="209">
        <f t="shared" si="1"/>
        <v>0</v>
      </c>
      <c r="K22" s="209">
        <f t="shared" si="2"/>
        <v>0</v>
      </c>
      <c r="M22" s="574"/>
      <c r="O22" s="129"/>
    </row>
    <row r="23" spans="1:15" s="134" customFormat="1" ht="32.25" thickBot="1">
      <c r="A23" s="551"/>
      <c r="B23" s="284" t="s">
        <v>125</v>
      </c>
      <c r="C23" s="257" t="s">
        <v>179</v>
      </c>
      <c r="D23" s="180"/>
      <c r="E23" s="286"/>
      <c r="F23" s="258" t="s">
        <v>361</v>
      </c>
      <c r="G23" s="287">
        <v>2</v>
      </c>
      <c r="H23" s="204"/>
      <c r="I23" s="228">
        <f t="shared" si="0"/>
        <v>0.14019999999999999</v>
      </c>
      <c r="J23" s="209">
        <f t="shared" si="1"/>
        <v>0</v>
      </c>
      <c r="K23" s="209">
        <f t="shared" si="2"/>
        <v>0</v>
      </c>
      <c r="M23" s="574"/>
    </row>
    <row r="24" spans="1:15" s="1" customFormat="1">
      <c r="A24" s="235"/>
      <c r="B24" s="288"/>
      <c r="C24" s="274"/>
      <c r="D24" s="581"/>
      <c r="E24" s="80"/>
      <c r="F24" s="282"/>
      <c r="G24" s="283"/>
      <c r="H24" s="188"/>
      <c r="I24" s="9"/>
      <c r="J24" s="178"/>
      <c r="K24" s="187"/>
      <c r="M24" s="14"/>
    </row>
    <row r="25" spans="1:15" s="1" customFormat="1">
      <c r="A25" s="235"/>
      <c r="B25" s="288"/>
      <c r="C25" s="244" t="s">
        <v>23</v>
      </c>
      <c r="D25" s="338"/>
      <c r="E25" s="177"/>
      <c r="F25" s="290"/>
      <c r="G25" s="291"/>
      <c r="H25" s="176"/>
      <c r="I25" s="9"/>
      <c r="J25" s="178"/>
      <c r="K25" s="207">
        <f>SUM(K19:K24)</f>
        <v>0</v>
      </c>
      <c r="M25" s="575"/>
      <c r="O25" s="575"/>
    </row>
    <row r="26" spans="1:15" s="1" customFormat="1">
      <c r="A26" s="235"/>
      <c r="B26" s="288"/>
      <c r="C26" s="274"/>
      <c r="D26" s="582"/>
      <c r="E26" s="175"/>
      <c r="F26" s="282"/>
      <c r="G26" s="283"/>
      <c r="H26" s="188"/>
      <c r="I26" s="9"/>
      <c r="J26" s="178"/>
      <c r="K26" s="187"/>
      <c r="M26" s="14"/>
    </row>
    <row r="27" spans="1:15" s="1" customFormat="1" ht="32.25" thickBot="1">
      <c r="A27" s="235"/>
      <c r="B27" s="251">
        <v>2</v>
      </c>
      <c r="C27" s="252" t="s">
        <v>269</v>
      </c>
      <c r="D27" s="583"/>
      <c r="E27" s="189"/>
      <c r="F27" s="305"/>
      <c r="G27" s="267"/>
      <c r="H27" s="188"/>
      <c r="I27" s="340"/>
      <c r="J27" s="188"/>
      <c r="K27" s="187"/>
      <c r="M27" s="7"/>
    </row>
    <row r="28" spans="1:15" s="134" customFormat="1" ht="32.25" thickBot="1">
      <c r="A28" s="551"/>
      <c r="B28" s="284" t="s">
        <v>25</v>
      </c>
      <c r="C28" s="257" t="s">
        <v>266</v>
      </c>
      <c r="D28" s="180"/>
      <c r="E28" s="286"/>
      <c r="F28" s="258" t="s">
        <v>31</v>
      </c>
      <c r="G28" s="287">
        <v>34</v>
      </c>
      <c r="H28" s="204"/>
      <c r="I28" s="228">
        <f t="shared" ref="I28:I32" si="3">$K$7</f>
        <v>0.14019999999999999</v>
      </c>
      <c r="J28" s="209">
        <f>ROUND(H28*(I28+1),2)</f>
        <v>0</v>
      </c>
      <c r="K28" s="209">
        <f>ROUND(G28*J28,2)</f>
        <v>0</v>
      </c>
      <c r="L28" s="129"/>
      <c r="M28" s="574"/>
    </row>
    <row r="29" spans="1:15" s="134" customFormat="1" ht="32.25" thickBot="1">
      <c r="A29" s="551"/>
      <c r="B29" s="284" t="s">
        <v>35</v>
      </c>
      <c r="C29" s="257" t="s">
        <v>267</v>
      </c>
      <c r="D29" s="180"/>
      <c r="E29" s="286"/>
      <c r="F29" s="258" t="s">
        <v>95</v>
      </c>
      <c r="G29" s="287">
        <v>6</v>
      </c>
      <c r="H29" s="204"/>
      <c r="I29" s="228">
        <f t="shared" si="3"/>
        <v>0.14019999999999999</v>
      </c>
      <c r="J29" s="209">
        <f t="shared" ref="J29:J32" si="4">ROUND(H29*(I29+1),2)</f>
        <v>0</v>
      </c>
      <c r="K29" s="209">
        <f t="shared" ref="K29:K32" si="5">ROUND(G29*J29,2)</f>
        <v>0</v>
      </c>
      <c r="L29" s="129"/>
      <c r="M29" s="574"/>
    </row>
    <row r="30" spans="1:15" s="134" customFormat="1" ht="63.75" thickBot="1">
      <c r="A30" s="551"/>
      <c r="B30" s="284" t="s">
        <v>37</v>
      </c>
      <c r="C30" s="257" t="s">
        <v>268</v>
      </c>
      <c r="D30" s="180" t="s">
        <v>442</v>
      </c>
      <c r="E30" s="286" t="s">
        <v>26</v>
      </c>
      <c r="F30" s="258" t="s">
        <v>95</v>
      </c>
      <c r="G30" s="259">
        <v>2</v>
      </c>
      <c r="H30" s="598">
        <f>ROUND('C-1.1_08'!$G$24,2)</f>
        <v>0</v>
      </c>
      <c r="I30" s="228">
        <f t="shared" si="3"/>
        <v>0.14019999999999999</v>
      </c>
      <c r="J30" s="209">
        <f t="shared" si="4"/>
        <v>0</v>
      </c>
      <c r="K30" s="209">
        <f t="shared" si="5"/>
        <v>0</v>
      </c>
      <c r="L30" s="129"/>
      <c r="M30" s="574"/>
    </row>
    <row r="31" spans="1:15" s="134" customFormat="1" ht="32.25" thickBot="1">
      <c r="A31" s="551"/>
      <c r="B31" s="284" t="s">
        <v>225</v>
      </c>
      <c r="C31" s="257" t="s">
        <v>177</v>
      </c>
      <c r="D31" s="180"/>
      <c r="E31" s="286"/>
      <c r="F31" s="258" t="s">
        <v>361</v>
      </c>
      <c r="G31" s="287">
        <v>2</v>
      </c>
      <c r="H31" s="204"/>
      <c r="I31" s="228">
        <f t="shared" si="3"/>
        <v>0.14019999999999999</v>
      </c>
      <c r="J31" s="209">
        <f t="shared" si="4"/>
        <v>0</v>
      </c>
      <c r="K31" s="209">
        <f t="shared" si="5"/>
        <v>0</v>
      </c>
      <c r="M31" s="574"/>
      <c r="O31" s="129"/>
    </row>
    <row r="32" spans="1:15" s="134" customFormat="1" ht="32.25" thickBot="1">
      <c r="A32" s="551"/>
      <c r="B32" s="284" t="s">
        <v>234</v>
      </c>
      <c r="C32" s="257" t="s">
        <v>179</v>
      </c>
      <c r="D32" s="180"/>
      <c r="E32" s="286"/>
      <c r="F32" s="258" t="s">
        <v>361</v>
      </c>
      <c r="G32" s="287">
        <v>2</v>
      </c>
      <c r="H32" s="204"/>
      <c r="I32" s="228">
        <f t="shared" si="3"/>
        <v>0.14019999999999999</v>
      </c>
      <c r="J32" s="209">
        <f t="shared" si="4"/>
        <v>0</v>
      </c>
      <c r="K32" s="209">
        <f t="shared" si="5"/>
        <v>0</v>
      </c>
      <c r="M32" s="574"/>
    </row>
    <row r="33" spans="1:15" s="1" customFormat="1">
      <c r="A33" s="235"/>
      <c r="B33" s="288"/>
      <c r="C33" s="274"/>
      <c r="D33" s="581"/>
      <c r="E33" s="80"/>
      <c r="F33" s="282"/>
      <c r="G33" s="283"/>
      <c r="H33" s="188"/>
      <c r="I33" s="9"/>
      <c r="J33" s="178"/>
      <c r="K33" s="187"/>
      <c r="M33" s="14"/>
    </row>
    <row r="34" spans="1:15" s="1" customFormat="1">
      <c r="A34" s="235"/>
      <c r="B34" s="288"/>
      <c r="C34" s="244" t="s">
        <v>27</v>
      </c>
      <c r="D34" s="338"/>
      <c r="E34" s="177"/>
      <c r="F34" s="290"/>
      <c r="G34" s="291"/>
      <c r="H34" s="176"/>
      <c r="I34" s="9"/>
      <c r="J34" s="178"/>
      <c r="K34" s="207">
        <f>SUM(K28:K33)</f>
        <v>0</v>
      </c>
      <c r="M34" s="14"/>
    </row>
    <row r="35" spans="1:15" s="1" customFormat="1">
      <c r="A35" s="235"/>
      <c r="B35" s="288"/>
      <c r="C35" s="274"/>
      <c r="D35" s="582"/>
      <c r="E35" s="175"/>
      <c r="F35" s="282"/>
      <c r="G35" s="283"/>
      <c r="H35" s="188"/>
      <c r="I35" s="9"/>
      <c r="J35" s="178"/>
      <c r="K35" s="187"/>
      <c r="M35" s="14"/>
    </row>
    <row r="36" spans="1:15" s="1" customFormat="1" ht="32.25" thickBot="1">
      <c r="A36" s="235"/>
      <c r="B36" s="251">
        <v>3</v>
      </c>
      <c r="C36" s="252" t="s">
        <v>270</v>
      </c>
      <c r="D36" s="338"/>
      <c r="E36" s="175"/>
      <c r="F36" s="282"/>
      <c r="G36" s="283"/>
      <c r="H36" s="188"/>
      <c r="I36" s="340"/>
      <c r="J36" s="188"/>
      <c r="K36" s="187"/>
      <c r="M36" s="14"/>
    </row>
    <row r="37" spans="1:15" s="134" customFormat="1" ht="32.25" thickBot="1">
      <c r="A37" s="551"/>
      <c r="B37" s="284" t="s">
        <v>40</v>
      </c>
      <c r="C37" s="257" t="s">
        <v>128</v>
      </c>
      <c r="D37" s="180"/>
      <c r="E37" s="286"/>
      <c r="F37" s="258" t="s">
        <v>31</v>
      </c>
      <c r="G37" s="287">
        <v>81</v>
      </c>
      <c r="H37" s="204"/>
      <c r="I37" s="228">
        <f t="shared" ref="I37:I45" si="6">$K$7</f>
        <v>0.14019999999999999</v>
      </c>
      <c r="J37" s="209">
        <f>ROUND(H37*(I37+1),2)</f>
        <v>0</v>
      </c>
      <c r="K37" s="209">
        <f>ROUND(G37*J37,2)</f>
        <v>0</v>
      </c>
      <c r="L37" s="129"/>
      <c r="M37" s="574"/>
    </row>
    <row r="38" spans="1:15" s="134" customFormat="1" ht="32.25" thickBot="1">
      <c r="A38" s="551"/>
      <c r="B38" s="284" t="s">
        <v>43</v>
      </c>
      <c r="C38" s="257" t="s">
        <v>141</v>
      </c>
      <c r="D38" s="180"/>
      <c r="E38" s="286"/>
      <c r="F38" s="258" t="s">
        <v>95</v>
      </c>
      <c r="G38" s="287">
        <v>6</v>
      </c>
      <c r="H38" s="204"/>
      <c r="I38" s="228">
        <f t="shared" si="6"/>
        <v>0.14019999999999999</v>
      </c>
      <c r="J38" s="209">
        <f t="shared" ref="J38:J41" si="7">ROUND(H38*(I38+1),2)</f>
        <v>0</v>
      </c>
      <c r="K38" s="209">
        <f t="shared" ref="K38:K41" si="8">ROUND(G38*J38,2)</f>
        <v>0</v>
      </c>
      <c r="L38" s="129"/>
      <c r="M38" s="574"/>
    </row>
    <row r="39" spans="1:15" s="134" customFormat="1" ht="63.75" thickBot="1">
      <c r="A39" s="551"/>
      <c r="B39" s="284" t="s">
        <v>44</v>
      </c>
      <c r="C39" s="257" t="s">
        <v>261</v>
      </c>
      <c r="D39" s="180" t="s">
        <v>441</v>
      </c>
      <c r="E39" s="286" t="s">
        <v>26</v>
      </c>
      <c r="F39" s="258" t="s">
        <v>95</v>
      </c>
      <c r="G39" s="259">
        <v>2</v>
      </c>
      <c r="H39" s="598">
        <f>ROUND('C-1.1_07'!$G$24,2)</f>
        <v>0</v>
      </c>
      <c r="I39" s="228">
        <f t="shared" si="6"/>
        <v>0.14019999999999999</v>
      </c>
      <c r="J39" s="209">
        <f t="shared" si="7"/>
        <v>0</v>
      </c>
      <c r="K39" s="209">
        <f t="shared" si="8"/>
        <v>0</v>
      </c>
      <c r="M39" s="574"/>
    </row>
    <row r="40" spans="1:15" s="134" customFormat="1" ht="16.5" thickBot="1">
      <c r="A40" s="551"/>
      <c r="B40" s="284" t="s">
        <v>45</v>
      </c>
      <c r="C40" s="257" t="s">
        <v>463</v>
      </c>
      <c r="D40" s="180"/>
      <c r="E40" s="286"/>
      <c r="F40" s="258" t="s">
        <v>72</v>
      </c>
      <c r="G40" s="287">
        <v>10</v>
      </c>
      <c r="H40" s="204"/>
      <c r="I40" s="228">
        <f t="shared" si="6"/>
        <v>0.14019999999999999</v>
      </c>
      <c r="J40" s="209">
        <f t="shared" si="7"/>
        <v>0</v>
      </c>
      <c r="K40" s="209">
        <f t="shared" si="8"/>
        <v>0</v>
      </c>
      <c r="M40" s="574"/>
    </row>
    <row r="41" spans="1:15" s="134" customFormat="1" ht="32.25" thickBot="1">
      <c r="A41" s="551"/>
      <c r="B41" s="284" t="s">
        <v>46</v>
      </c>
      <c r="C41" s="257" t="s">
        <v>382</v>
      </c>
      <c r="D41" s="180"/>
      <c r="E41" s="286"/>
      <c r="F41" s="258" t="s">
        <v>72</v>
      </c>
      <c r="G41" s="287">
        <v>2</v>
      </c>
      <c r="H41" s="204"/>
      <c r="I41" s="228">
        <f t="shared" si="6"/>
        <v>0.14019999999999999</v>
      </c>
      <c r="J41" s="209">
        <f t="shared" si="7"/>
        <v>0</v>
      </c>
      <c r="K41" s="209">
        <f t="shared" si="8"/>
        <v>0</v>
      </c>
      <c r="M41" s="574"/>
    </row>
    <row r="42" spans="1:15" s="134" customFormat="1" ht="48" thickBot="1">
      <c r="A42" s="551"/>
      <c r="B42" s="284" t="s">
        <v>47</v>
      </c>
      <c r="C42" s="257" t="s">
        <v>486</v>
      </c>
      <c r="D42" s="285"/>
      <c r="E42" s="286"/>
      <c r="F42" s="258" t="s">
        <v>95</v>
      </c>
      <c r="G42" s="287">
        <v>1</v>
      </c>
      <c r="H42" s="204"/>
      <c r="I42" s="228">
        <f t="shared" si="6"/>
        <v>0.14019999999999999</v>
      </c>
      <c r="J42" s="209">
        <f>ROUND(H42*(I42+1),2)</f>
        <v>0</v>
      </c>
      <c r="K42" s="209">
        <f>ROUND(G42*J42,2)</f>
        <v>0</v>
      </c>
      <c r="L42" s="129"/>
      <c r="M42" s="574"/>
    </row>
    <row r="43" spans="1:15" s="134" customFormat="1" ht="48" thickBot="1">
      <c r="A43" s="551"/>
      <c r="B43" s="307" t="s">
        <v>489</v>
      </c>
      <c r="C43" s="308" t="s">
        <v>488</v>
      </c>
      <c r="D43" s="584"/>
      <c r="E43" s="310"/>
      <c r="F43" s="311" t="s">
        <v>95</v>
      </c>
      <c r="G43" s="249">
        <v>1</v>
      </c>
      <c r="H43" s="204"/>
      <c r="I43" s="230">
        <f>$K$7</f>
        <v>0.14019999999999999</v>
      </c>
      <c r="J43" s="181">
        <f t="shared" ref="J43:J45" si="9">ROUND(H43*(I43+1),2)</f>
        <v>0</v>
      </c>
      <c r="K43" s="181">
        <f t="shared" ref="K43:K45" si="10">ROUND(G43*J43,2)</f>
        <v>0</v>
      </c>
      <c r="M43" s="574"/>
    </row>
    <row r="44" spans="1:15" s="134" customFormat="1" ht="32.25" thickBot="1">
      <c r="A44" s="551"/>
      <c r="B44" s="284" t="s">
        <v>490</v>
      </c>
      <c r="C44" s="257" t="s">
        <v>484</v>
      </c>
      <c r="D44" s="285"/>
      <c r="E44" s="286"/>
      <c r="F44" s="258" t="s">
        <v>95</v>
      </c>
      <c r="G44" s="287">
        <v>1</v>
      </c>
      <c r="H44" s="204"/>
      <c r="I44" s="228">
        <f t="shared" si="6"/>
        <v>0.14019999999999999</v>
      </c>
      <c r="J44" s="209">
        <f t="shared" si="9"/>
        <v>0</v>
      </c>
      <c r="K44" s="209">
        <f t="shared" si="10"/>
        <v>0</v>
      </c>
      <c r="M44" s="574"/>
    </row>
    <row r="45" spans="1:15" s="134" customFormat="1" ht="16.5" thickBot="1">
      <c r="A45" s="551"/>
      <c r="B45" s="284" t="s">
        <v>491</v>
      </c>
      <c r="C45" s="257" t="s">
        <v>464</v>
      </c>
      <c r="D45" s="180"/>
      <c r="E45" s="286"/>
      <c r="F45" s="258" t="s">
        <v>72</v>
      </c>
      <c r="G45" s="287">
        <v>1</v>
      </c>
      <c r="H45" s="204"/>
      <c r="I45" s="228">
        <f t="shared" si="6"/>
        <v>0.14019999999999999</v>
      </c>
      <c r="J45" s="209">
        <f t="shared" si="9"/>
        <v>0</v>
      </c>
      <c r="K45" s="209">
        <f t="shared" si="10"/>
        <v>0</v>
      </c>
      <c r="M45" s="574"/>
    </row>
    <row r="46" spans="1:15" s="1" customFormat="1">
      <c r="A46" s="235"/>
      <c r="B46" s="288"/>
      <c r="C46" s="274"/>
      <c r="D46" s="581"/>
      <c r="E46" s="80"/>
      <c r="F46" s="282"/>
      <c r="G46" s="283"/>
      <c r="H46" s="340"/>
      <c r="I46" s="9"/>
      <c r="J46" s="178"/>
      <c r="K46" s="187"/>
      <c r="M46" s="574"/>
      <c r="N46" s="134"/>
      <c r="O46" s="134"/>
    </row>
    <row r="47" spans="1:15" s="1" customFormat="1">
      <c r="A47" s="235"/>
      <c r="B47" s="288"/>
      <c r="C47" s="244" t="s">
        <v>49</v>
      </c>
      <c r="D47" s="338"/>
      <c r="E47" s="177"/>
      <c r="F47" s="290"/>
      <c r="G47" s="291"/>
      <c r="H47" s="585"/>
      <c r="I47" s="9"/>
      <c r="J47" s="178"/>
      <c r="K47" s="207">
        <f>SUM(K37:K46)</f>
        <v>0</v>
      </c>
      <c r="M47" s="574"/>
      <c r="N47" s="134"/>
      <c r="O47" s="134"/>
    </row>
    <row r="48" spans="1:15" s="1" customFormat="1">
      <c r="A48" s="235"/>
      <c r="B48" s="430"/>
      <c r="C48" s="299"/>
      <c r="D48" s="338"/>
      <c r="E48" s="177"/>
      <c r="F48" s="290"/>
      <c r="G48" s="291"/>
      <c r="H48" s="586"/>
      <c r="I48" s="9"/>
      <c r="J48" s="178"/>
      <c r="K48" s="149"/>
      <c r="M48" s="574"/>
      <c r="N48" s="134"/>
      <c r="O48" s="134"/>
    </row>
    <row r="49" spans="1:15" s="5" customFormat="1">
      <c r="A49" s="250"/>
      <c r="B49" s="295"/>
      <c r="C49" s="299"/>
      <c r="D49" s="363"/>
      <c r="E49" s="150"/>
      <c r="F49" s="297"/>
      <c r="G49" s="298"/>
      <c r="H49" s="312"/>
      <c r="I49" s="9"/>
      <c r="J49" s="178"/>
      <c r="K49" s="149"/>
      <c r="L49" s="6"/>
      <c r="M49" s="574"/>
      <c r="N49" s="134"/>
      <c r="O49" s="134"/>
    </row>
    <row r="50" spans="1:15">
      <c r="B50" s="288"/>
      <c r="C50" s="265" t="s">
        <v>8</v>
      </c>
      <c r="D50" s="364"/>
      <c r="E50" s="175"/>
      <c r="F50" s="302"/>
      <c r="G50" s="283"/>
      <c r="H50" s="283"/>
      <c r="I50" s="283"/>
      <c r="J50" s="172"/>
      <c r="K50" s="205">
        <f>SUM(K18:K49)/2</f>
        <v>0</v>
      </c>
      <c r="L50" s="11"/>
      <c r="M50" s="574"/>
      <c r="N50" s="134"/>
      <c r="O50" s="134"/>
    </row>
    <row r="51" spans="1:15">
      <c r="B51" s="278"/>
      <c r="C51" s="303"/>
      <c r="D51" s="366"/>
      <c r="E51" s="192"/>
      <c r="F51" s="269"/>
      <c r="G51" s="270"/>
      <c r="H51" s="271"/>
      <c r="I51" s="271"/>
      <c r="J51" s="271"/>
      <c r="K51" s="270"/>
      <c r="M51" s="574"/>
      <c r="N51" s="134"/>
      <c r="O51" s="134"/>
    </row>
    <row r="52" spans="1:15" s="15" customFormat="1">
      <c r="A52" s="212"/>
      <c r="B52" s="560"/>
      <c r="C52" s="561"/>
      <c r="D52" s="561"/>
      <c r="E52" s="587"/>
      <c r="F52" s="564"/>
      <c r="G52" s="565"/>
      <c r="H52" s="562"/>
      <c r="I52" s="562"/>
      <c r="J52" s="562"/>
      <c r="K52" s="564"/>
      <c r="M52" s="574"/>
      <c r="N52" s="134"/>
      <c r="O52" s="134"/>
    </row>
  </sheetData>
  <sheetProtection algorithmName="SHA-512" hashValue="arX+2CCb0HuOg0Ixv+gpj/aJLTN79O4J3hpuNGAw+eYoub/5BJmsSSPPAfNIVVJyAfy8tDktqWNdGwV+t6J6LA==" saltValue="LpXxOahi/yzTlz6tD8MJqQ=="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2" manualBreakCount="2">
    <brk id="17" max="16383" man="1"/>
    <brk id="43" max="16383" man="1"/>
  </rowBreaks>
  <legacy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Plan21">
    <tabColor rgb="FFFFFF00"/>
  </sheetPr>
  <dimension ref="A3:AMI86"/>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6.7109375" style="18" customWidth="1"/>
    <col min="5" max="5" width="7.85546875" style="19" customWidth="1"/>
    <col min="6" max="6" width="15.7109375" style="18" customWidth="1"/>
    <col min="7" max="7" width="15.7109375" style="17" customWidth="1"/>
    <col min="8" max="8" width="10.5703125" style="375" customWidth="1"/>
    <col min="9" max="9" width="9.140625" style="376"/>
    <col min="10" max="11" width="11.140625" style="376" customWidth="1"/>
    <col min="12" max="248" width="9.140625" style="376"/>
    <col min="249" max="249" width="36.85546875" style="376" customWidth="1"/>
    <col min="250" max="250" width="5.85546875" style="376" customWidth="1"/>
    <col min="251" max="251" width="33.140625" style="376" customWidth="1"/>
    <col min="252" max="252" width="8" style="376" customWidth="1"/>
    <col min="253" max="253" width="5.7109375" style="376" customWidth="1"/>
    <col min="254" max="254" width="6.85546875" style="376" customWidth="1"/>
    <col min="255" max="255" width="10.140625" style="376" customWidth="1"/>
    <col min="256" max="256" width="10.42578125" style="376" customWidth="1"/>
    <col min="257" max="257" width="10.5703125" style="376" customWidth="1"/>
    <col min="258" max="259" width="9.140625" style="376"/>
    <col min="260" max="260" width="9" style="376" customWidth="1"/>
    <col min="261" max="504" width="9.140625" style="376"/>
    <col min="505" max="505" width="36.85546875" style="376" customWidth="1"/>
    <col min="506" max="506" width="5.85546875" style="376" customWidth="1"/>
    <col min="507" max="507" width="33.140625" style="376" customWidth="1"/>
    <col min="508" max="508" width="8" style="376" customWidth="1"/>
    <col min="509" max="509" width="5.7109375" style="376" customWidth="1"/>
    <col min="510" max="510" width="6.85546875" style="376" customWidth="1"/>
    <col min="511" max="511" width="10.140625" style="376" customWidth="1"/>
    <col min="512" max="512" width="10.42578125" style="376" customWidth="1"/>
    <col min="513" max="513" width="10.5703125" style="376" customWidth="1"/>
    <col min="514" max="515" width="9.140625" style="376"/>
    <col min="516" max="516" width="9" style="376" customWidth="1"/>
    <col min="517" max="760" width="9.140625" style="376"/>
    <col min="761" max="761" width="36.85546875" style="376" customWidth="1"/>
    <col min="762" max="762" width="5.85546875" style="376" customWidth="1"/>
    <col min="763" max="763" width="33.140625" style="376" customWidth="1"/>
    <col min="764" max="764" width="8" style="376" customWidth="1"/>
    <col min="765" max="765" width="5.7109375" style="376" customWidth="1"/>
    <col min="766" max="766" width="6.85546875" style="376" customWidth="1"/>
    <col min="767" max="767" width="10.140625" style="376" customWidth="1"/>
    <col min="768" max="768" width="10.42578125" style="376" customWidth="1"/>
    <col min="769" max="769" width="10.5703125" style="376" customWidth="1"/>
    <col min="770" max="771" width="9.140625" style="376"/>
    <col min="772" max="772" width="9" style="376" customWidth="1"/>
    <col min="773" max="1016" width="9.140625" style="376"/>
    <col min="1017" max="1017" width="36.85546875" style="376" customWidth="1"/>
    <col min="1018" max="1018" width="5.85546875" style="376" customWidth="1"/>
    <col min="1019" max="1019" width="33.140625" style="376" customWidth="1"/>
    <col min="1020" max="1020" width="8" style="376" customWidth="1"/>
    <col min="1021" max="1021" width="5.7109375" style="376" customWidth="1"/>
    <col min="1022" max="1022" width="6.85546875" style="376" customWidth="1"/>
    <col min="1023" max="1023" width="10.140625" style="376" customWidth="1"/>
    <col min="1024" max="16384" width="9.140625" style="318"/>
  </cols>
  <sheetData>
    <row r="3" spans="1:11" s="370" customFormat="1" ht="16.5" customHeight="1">
      <c r="A3" s="60"/>
      <c r="B3" s="679" t="s">
        <v>279</v>
      </c>
      <c r="C3" s="679"/>
      <c r="D3" s="679"/>
      <c r="E3" s="679"/>
      <c r="F3" s="679"/>
      <c r="G3" s="679"/>
    </row>
    <row r="4" spans="1:11" s="371" customFormat="1" ht="16.5" customHeight="1">
      <c r="A4" s="17"/>
      <c r="B4" s="55"/>
      <c r="C4" s="58" t="s">
        <v>26</v>
      </c>
      <c r="D4" s="57"/>
      <c r="E4" s="56"/>
      <c r="F4" s="58"/>
      <c r="G4" s="59"/>
    </row>
    <row r="5" spans="1:11" s="371" customFormat="1" ht="16.5" customHeight="1">
      <c r="A5" s="17"/>
      <c r="B5" s="55"/>
      <c r="C5" s="58" t="s">
        <v>442</v>
      </c>
      <c r="D5" s="57"/>
      <c r="E5" s="56"/>
      <c r="F5" s="58"/>
      <c r="G5" s="59"/>
    </row>
    <row r="6" spans="1:11" s="371" customFormat="1" ht="31.5" customHeight="1">
      <c r="A6" s="17"/>
      <c r="B6" s="60"/>
      <c r="C6" s="680" t="s">
        <v>268</v>
      </c>
      <c r="D6" s="680"/>
      <c r="E6" s="680"/>
      <c r="F6" s="680"/>
      <c r="G6" s="680"/>
    </row>
    <row r="7" spans="1:11" s="371" customFormat="1" ht="12.75" customHeight="1">
      <c r="A7" s="17"/>
      <c r="B7" s="61"/>
      <c r="C7" s="61"/>
      <c r="D7" s="62"/>
      <c r="E7" s="62"/>
      <c r="F7" s="61"/>
      <c r="G7" s="61"/>
      <c r="H7" s="374"/>
    </row>
    <row r="8" spans="1:11" s="371" customFormat="1" ht="12.75" customHeight="1">
      <c r="A8" s="17"/>
      <c r="B8" s="63" t="s">
        <v>280</v>
      </c>
      <c r="C8" s="63" t="s">
        <v>95</v>
      </c>
      <c r="D8" s="62"/>
      <c r="E8" s="62"/>
      <c r="F8" s="61"/>
      <c r="G8" s="61"/>
      <c r="H8" s="374"/>
    </row>
    <row r="9" spans="1:11" s="371" customFormat="1" ht="12.75" customHeight="1">
      <c r="A9" s="17"/>
      <c r="B9" s="36"/>
      <c r="C9" s="36"/>
      <c r="D9" s="37"/>
      <c r="E9" s="37"/>
      <c r="F9" s="36"/>
      <c r="G9" s="36"/>
      <c r="H9" s="374"/>
    </row>
    <row r="10" spans="1:11" s="371" customFormat="1" ht="25.5" customHeight="1" thickBot="1">
      <c r="A10" s="17"/>
      <c r="B10" s="81" t="s">
        <v>6</v>
      </c>
      <c r="C10" s="81" t="s">
        <v>7</v>
      </c>
      <c r="D10" s="81" t="s">
        <v>13</v>
      </c>
      <c r="E10" s="81" t="s">
        <v>14</v>
      </c>
      <c r="F10" s="233" t="s">
        <v>281</v>
      </c>
      <c r="G10" s="82" t="s">
        <v>282</v>
      </c>
      <c r="H10" s="374"/>
    </row>
    <row r="11" spans="1:11" s="370" customFormat="1" ht="26.25" thickBot="1">
      <c r="A11" s="60"/>
      <c r="B11" s="64">
        <v>1</v>
      </c>
      <c r="C11" s="135" t="s">
        <v>283</v>
      </c>
      <c r="D11" s="136" t="s">
        <v>18</v>
      </c>
      <c r="E11" s="202">
        <v>0.21</v>
      </c>
      <c r="F11" s="419"/>
      <c r="G11" s="201">
        <f>ROUND(E11*F11,2)</f>
        <v>0</v>
      </c>
      <c r="H11" s="448"/>
      <c r="J11" s="449"/>
    </row>
    <row r="12" spans="1:11" s="370" customFormat="1" ht="13.5" thickBot="1">
      <c r="A12" s="60"/>
      <c r="B12" s="64">
        <f>B11+1</f>
        <v>2</v>
      </c>
      <c r="C12" s="135" t="s">
        <v>346</v>
      </c>
      <c r="D12" s="136" t="s">
        <v>100</v>
      </c>
      <c r="E12" s="137">
        <v>4.24</v>
      </c>
      <c r="F12" s="419"/>
      <c r="G12" s="203">
        <f t="shared" ref="G12:G22" si="0">ROUND(E12*F12,2)</f>
        <v>0</v>
      </c>
      <c r="H12" s="448"/>
      <c r="J12" s="449"/>
    </row>
    <row r="13" spans="1:11" s="370" customFormat="1" ht="26.25" thickBot="1">
      <c r="A13" s="60"/>
      <c r="B13" s="64">
        <f t="shared" ref="B13:B22" si="1">B12+1</f>
        <v>3</v>
      </c>
      <c r="C13" s="135" t="s">
        <v>285</v>
      </c>
      <c r="D13" s="136" t="s">
        <v>100</v>
      </c>
      <c r="E13" s="137">
        <v>0.28999999999999998</v>
      </c>
      <c r="F13" s="419"/>
      <c r="G13" s="203">
        <f t="shared" si="0"/>
        <v>0</v>
      </c>
      <c r="H13" s="448"/>
      <c r="I13" s="588"/>
    </row>
    <row r="14" spans="1:11" s="370" customFormat="1" ht="39" thickBot="1">
      <c r="A14" s="60"/>
      <c r="B14" s="64">
        <f t="shared" si="1"/>
        <v>4</v>
      </c>
      <c r="C14" s="135" t="s">
        <v>347</v>
      </c>
      <c r="D14" s="136" t="s">
        <v>72</v>
      </c>
      <c r="E14" s="137">
        <v>2</v>
      </c>
      <c r="F14" s="419"/>
      <c r="G14" s="203">
        <f t="shared" si="0"/>
        <v>0</v>
      </c>
      <c r="H14" s="448"/>
      <c r="I14" s="588"/>
    </row>
    <row r="15" spans="1:11" s="370" customFormat="1" ht="39" thickBot="1">
      <c r="A15" s="60"/>
      <c r="B15" s="64">
        <f t="shared" si="1"/>
        <v>5</v>
      </c>
      <c r="C15" s="135" t="s">
        <v>348</v>
      </c>
      <c r="D15" s="136" t="s">
        <v>72</v>
      </c>
      <c r="E15" s="137">
        <v>2</v>
      </c>
      <c r="F15" s="419"/>
      <c r="G15" s="203">
        <f t="shared" si="0"/>
        <v>0</v>
      </c>
      <c r="H15" s="448"/>
      <c r="I15" s="588"/>
      <c r="J15" s="449"/>
      <c r="K15" s="450"/>
    </row>
    <row r="16" spans="1:11" s="370" customFormat="1" ht="13.5" thickBot="1">
      <c r="A16" s="60"/>
      <c r="B16" s="64">
        <f t="shared" si="1"/>
        <v>6</v>
      </c>
      <c r="C16" s="135" t="s">
        <v>425</v>
      </c>
      <c r="D16" s="136" t="s">
        <v>72</v>
      </c>
      <c r="E16" s="137">
        <v>2</v>
      </c>
      <c r="F16" s="419"/>
      <c r="G16" s="203">
        <f t="shared" si="0"/>
        <v>0</v>
      </c>
      <c r="H16" s="448"/>
      <c r="I16" s="588"/>
      <c r="J16" s="449"/>
      <c r="K16" s="450"/>
    </row>
    <row r="17" spans="1:13" s="370" customFormat="1" ht="51.75" thickBot="1">
      <c r="A17" s="60"/>
      <c r="B17" s="64">
        <f t="shared" si="1"/>
        <v>7</v>
      </c>
      <c r="C17" s="135" t="s">
        <v>288</v>
      </c>
      <c r="D17" s="136" t="s">
        <v>62</v>
      </c>
      <c r="E17" s="137">
        <v>1.69</v>
      </c>
      <c r="F17" s="419"/>
      <c r="G17" s="203">
        <f t="shared" si="0"/>
        <v>0</v>
      </c>
      <c r="H17" s="448"/>
      <c r="I17" s="588"/>
      <c r="J17" s="449"/>
    </row>
    <row r="18" spans="1:13" s="370" customFormat="1" ht="51.75" thickBot="1">
      <c r="A18" s="60"/>
      <c r="B18" s="64">
        <f t="shared" si="1"/>
        <v>8</v>
      </c>
      <c r="C18" s="135" t="s">
        <v>289</v>
      </c>
      <c r="D18" s="136" t="s">
        <v>62</v>
      </c>
      <c r="E18" s="137">
        <v>0.17</v>
      </c>
      <c r="F18" s="419"/>
      <c r="G18" s="203">
        <f t="shared" si="0"/>
        <v>0</v>
      </c>
      <c r="H18" s="448"/>
      <c r="I18" s="588"/>
      <c r="J18" s="449"/>
    </row>
    <row r="19" spans="1:13" s="370" customFormat="1" ht="26.25" thickBot="1">
      <c r="A19" s="60"/>
      <c r="B19" s="64">
        <f t="shared" si="1"/>
        <v>9</v>
      </c>
      <c r="C19" s="135" t="s">
        <v>290</v>
      </c>
      <c r="D19" s="136" t="s">
        <v>277</v>
      </c>
      <c r="E19" s="137">
        <v>2</v>
      </c>
      <c r="F19" s="419"/>
      <c r="G19" s="203">
        <f t="shared" si="0"/>
        <v>0</v>
      </c>
      <c r="H19" s="448"/>
      <c r="I19" s="589"/>
      <c r="J19" s="449"/>
    </row>
    <row r="20" spans="1:13" s="370" customFormat="1" ht="26.25" thickBot="1">
      <c r="A20" s="60"/>
      <c r="B20" s="64">
        <f t="shared" si="1"/>
        <v>10</v>
      </c>
      <c r="C20" s="135" t="s">
        <v>291</v>
      </c>
      <c r="D20" s="136" t="s">
        <v>277</v>
      </c>
      <c r="E20" s="137">
        <v>2</v>
      </c>
      <c r="F20" s="419"/>
      <c r="G20" s="203">
        <f t="shared" si="0"/>
        <v>0</v>
      </c>
      <c r="H20" s="448"/>
      <c r="I20" s="589"/>
      <c r="J20" s="449"/>
    </row>
    <row r="21" spans="1:13" s="370" customFormat="1" ht="26.25" thickBot="1">
      <c r="A21" s="60"/>
      <c r="B21" s="64">
        <f t="shared" si="1"/>
        <v>11</v>
      </c>
      <c r="C21" s="135" t="s">
        <v>292</v>
      </c>
      <c r="D21" s="136" t="s">
        <v>277</v>
      </c>
      <c r="E21" s="137">
        <v>1</v>
      </c>
      <c r="F21" s="419"/>
      <c r="G21" s="203">
        <f t="shared" si="0"/>
        <v>0</v>
      </c>
      <c r="H21" s="448"/>
      <c r="I21" s="589"/>
      <c r="J21" s="449"/>
    </row>
    <row r="22" spans="1:13" s="370" customFormat="1" ht="26.25" thickBot="1">
      <c r="A22" s="60"/>
      <c r="B22" s="64">
        <f t="shared" si="1"/>
        <v>12</v>
      </c>
      <c r="C22" s="135" t="s">
        <v>293</v>
      </c>
      <c r="D22" s="136" t="s">
        <v>277</v>
      </c>
      <c r="E22" s="137">
        <v>0.1</v>
      </c>
      <c r="F22" s="419"/>
      <c r="G22" s="203">
        <f t="shared" si="0"/>
        <v>0</v>
      </c>
      <c r="H22" s="448"/>
      <c r="I22" s="588"/>
      <c r="J22" s="450"/>
      <c r="K22" s="450"/>
    </row>
    <row r="23" spans="1:13" s="371" customFormat="1" ht="12.75" customHeight="1">
      <c r="A23" s="17"/>
      <c r="B23" s="83"/>
      <c r="C23" s="84"/>
      <c r="D23" s="85"/>
      <c r="E23" s="86"/>
      <c r="F23" s="87"/>
      <c r="G23" s="88"/>
      <c r="H23" s="374"/>
    </row>
    <row r="24" spans="1:13" s="371" customFormat="1" ht="12.75" customHeight="1">
      <c r="A24" s="17"/>
      <c r="B24" s="84"/>
      <c r="C24" s="17"/>
      <c r="D24" s="89"/>
      <c r="E24" s="85"/>
      <c r="F24" s="90" t="s">
        <v>294</v>
      </c>
      <c r="G24" s="91">
        <f>SUM(G11:G23)</f>
        <v>0</v>
      </c>
      <c r="H24" s="374"/>
    </row>
    <row r="25" spans="1:13" s="371" customFormat="1" ht="12.75" customHeight="1">
      <c r="A25" s="17"/>
      <c r="B25" s="89"/>
      <c r="C25" s="92" t="s">
        <v>295</v>
      </c>
      <c r="D25" s="89"/>
      <c r="E25" s="89"/>
      <c r="F25" s="89"/>
      <c r="G25" s="89"/>
      <c r="H25" s="374"/>
      <c r="I25" s="376"/>
      <c r="J25" s="376"/>
      <c r="K25" s="376"/>
      <c r="L25" s="376"/>
      <c r="M25" s="376"/>
    </row>
    <row r="26" spans="1:13" s="371" customFormat="1" ht="12.75" customHeight="1">
      <c r="A26" s="17"/>
      <c r="B26" s="89"/>
      <c r="C26" s="92"/>
      <c r="D26" s="89"/>
      <c r="E26" s="89"/>
      <c r="F26" s="89"/>
      <c r="G26" s="89"/>
      <c r="H26" s="374"/>
      <c r="I26" s="376"/>
      <c r="J26" s="376"/>
      <c r="K26" s="376"/>
      <c r="L26" s="376"/>
      <c r="M26" s="376"/>
    </row>
    <row r="27" spans="1:13" s="371" customFormat="1" ht="12.75" customHeight="1">
      <c r="A27" s="17"/>
      <c r="B27" s="89"/>
      <c r="C27" s="93" t="s">
        <v>322</v>
      </c>
      <c r="D27" s="92"/>
      <c r="E27" s="89"/>
      <c r="F27" s="89"/>
      <c r="G27" s="89"/>
      <c r="H27" s="374"/>
      <c r="I27" s="376"/>
      <c r="J27" s="376"/>
      <c r="K27" s="376"/>
      <c r="L27" s="376"/>
      <c r="M27" s="376"/>
    </row>
    <row r="28" spans="1:13" s="371" customFormat="1" ht="12.75" customHeight="1">
      <c r="A28" s="17"/>
      <c r="B28" s="89"/>
      <c r="C28" s="93" t="s">
        <v>276</v>
      </c>
      <c r="D28" s="108">
        <v>1</v>
      </c>
      <c r="E28" s="93" t="s">
        <v>72</v>
      </c>
      <c r="F28" s="89"/>
      <c r="G28" s="89"/>
      <c r="H28" s="374"/>
      <c r="I28" s="376"/>
      <c r="J28" s="376"/>
      <c r="K28" s="376"/>
      <c r="L28" s="376"/>
      <c r="M28" s="376"/>
    </row>
    <row r="29" spans="1:13" s="371" customFormat="1" ht="12.75" customHeight="1">
      <c r="A29" s="17"/>
      <c r="B29" s="94"/>
      <c r="C29" s="95" t="s">
        <v>273</v>
      </c>
      <c r="D29" s="20">
        <v>0.2</v>
      </c>
      <c r="E29" s="96" t="s">
        <v>31</v>
      </c>
      <c r="F29" s="97"/>
      <c r="G29" s="98"/>
      <c r="H29" s="374"/>
      <c r="I29" s="376"/>
      <c r="J29" s="376"/>
      <c r="L29" s="376"/>
      <c r="M29" s="376"/>
    </row>
    <row r="30" spans="1:13" s="371" customFormat="1" ht="12.75" customHeight="1">
      <c r="A30" s="17"/>
      <c r="B30" s="99"/>
      <c r="C30" s="95" t="s">
        <v>274</v>
      </c>
      <c r="D30" s="20">
        <v>0.1</v>
      </c>
      <c r="E30" s="96" t="s">
        <v>31</v>
      </c>
      <c r="F30" s="97"/>
      <c r="G30" s="98"/>
      <c r="H30" s="374"/>
    </row>
    <row r="31" spans="1:13" s="371" customFormat="1" ht="12.75" customHeight="1">
      <c r="A31" s="17"/>
      <c r="B31" s="99"/>
      <c r="C31" s="95" t="s">
        <v>297</v>
      </c>
      <c r="D31" s="20">
        <v>50</v>
      </c>
      <c r="E31" s="96" t="s">
        <v>298</v>
      </c>
      <c r="F31" s="97"/>
      <c r="G31" s="98"/>
      <c r="H31" s="374"/>
    </row>
    <row r="32" spans="1:13" s="371" customFormat="1" ht="12.75" customHeight="1">
      <c r="A32" s="17"/>
      <c r="B32" s="99"/>
      <c r="C32" s="93" t="s">
        <v>349</v>
      </c>
      <c r="D32" s="108">
        <v>2</v>
      </c>
      <c r="E32" s="93" t="s">
        <v>72</v>
      </c>
      <c r="F32" s="97"/>
      <c r="G32" s="98"/>
      <c r="H32" s="374"/>
    </row>
    <row r="33" spans="1:14" s="371" customFormat="1" ht="12.75" customHeight="1">
      <c r="A33" s="17"/>
      <c r="B33" s="99"/>
      <c r="C33" s="95" t="s">
        <v>306</v>
      </c>
      <c r="D33" s="20">
        <v>0.1</v>
      </c>
      <c r="E33" s="96" t="s">
        <v>31</v>
      </c>
      <c r="F33" s="97"/>
      <c r="G33" s="98"/>
      <c r="H33" s="374"/>
    </row>
    <row r="34" spans="1:14" s="371" customFormat="1" ht="12.75" customHeight="1">
      <c r="A34" s="17"/>
      <c r="B34" s="99"/>
      <c r="C34" s="95" t="s">
        <v>350</v>
      </c>
      <c r="D34" s="20">
        <v>0.05</v>
      </c>
      <c r="E34" s="96" t="s">
        <v>31</v>
      </c>
      <c r="F34" s="97"/>
      <c r="G34" s="98"/>
      <c r="H34" s="374"/>
    </row>
    <row r="35" spans="1:14" s="371" customFormat="1" ht="12.75" customHeight="1">
      <c r="A35" s="17"/>
      <c r="B35" s="99"/>
      <c r="C35" s="95" t="s">
        <v>274</v>
      </c>
      <c r="D35" s="20">
        <v>0.1</v>
      </c>
      <c r="E35" s="96" t="s">
        <v>31</v>
      </c>
      <c r="F35" s="97"/>
      <c r="G35" s="98"/>
      <c r="H35" s="374"/>
    </row>
    <row r="36" spans="1:14" s="371" customFormat="1" ht="12.75" customHeight="1">
      <c r="A36" s="17"/>
      <c r="B36" s="95"/>
      <c r="C36" s="100" t="s">
        <v>271</v>
      </c>
      <c r="D36" s="21">
        <v>0.20849555921538801</v>
      </c>
      <c r="E36" s="101" t="s">
        <v>18</v>
      </c>
      <c r="F36" s="97"/>
      <c r="G36" s="98"/>
      <c r="H36" s="374"/>
    </row>
    <row r="37" spans="1:14" s="371" customFormat="1" ht="12.75" customHeight="1">
      <c r="A37" s="17"/>
      <c r="B37" s="95"/>
      <c r="C37" s="102"/>
      <c r="D37" s="22"/>
      <c r="E37" s="23"/>
      <c r="F37" s="97"/>
      <c r="G37" s="98"/>
      <c r="H37" s="374"/>
    </row>
    <row r="38" spans="1:14" s="375" customFormat="1" ht="12.75" customHeight="1">
      <c r="A38" s="51"/>
      <c r="B38" s="17"/>
      <c r="C38" s="93" t="s">
        <v>351</v>
      </c>
      <c r="D38" s="20"/>
      <c r="E38" s="96"/>
      <c r="F38" s="18"/>
      <c r="G38" s="17"/>
      <c r="I38" s="376"/>
      <c r="J38" s="376"/>
      <c r="K38" s="376"/>
      <c r="L38" s="376"/>
      <c r="M38" s="376"/>
      <c r="N38" s="376"/>
    </row>
    <row r="39" spans="1:14" s="375" customFormat="1" ht="12.75" customHeight="1">
      <c r="A39" s="51"/>
      <c r="B39" s="17"/>
      <c r="C39" s="95" t="s">
        <v>297</v>
      </c>
      <c r="D39" s="20">
        <v>8.48</v>
      </c>
      <c r="E39" s="96" t="s">
        <v>300</v>
      </c>
      <c r="F39" s="18"/>
      <c r="G39" s="17"/>
      <c r="I39" s="376"/>
      <c r="J39" s="376"/>
      <c r="K39" s="376"/>
      <c r="L39" s="376"/>
      <c r="M39" s="376"/>
      <c r="N39" s="376"/>
    </row>
    <row r="40" spans="1:14" s="375" customFormat="1" ht="12.75" customHeight="1">
      <c r="A40" s="51"/>
      <c r="B40" s="17"/>
      <c r="C40" s="95" t="s">
        <v>273</v>
      </c>
      <c r="D40" s="20">
        <v>0.5</v>
      </c>
      <c r="E40" s="96" t="s">
        <v>31</v>
      </c>
      <c r="F40" s="18"/>
      <c r="G40" s="17"/>
      <c r="I40" s="376"/>
      <c r="J40" s="376"/>
      <c r="K40" s="376"/>
      <c r="L40" s="376"/>
      <c r="M40" s="376"/>
      <c r="N40" s="376"/>
    </row>
    <row r="41" spans="1:14" s="375" customFormat="1" ht="12.75" customHeight="1">
      <c r="A41" s="51"/>
      <c r="B41" s="17"/>
      <c r="C41" s="100" t="s">
        <v>271</v>
      </c>
      <c r="D41" s="21">
        <v>4.24</v>
      </c>
      <c r="E41" s="101" t="s">
        <v>100</v>
      </c>
      <c r="F41" s="18"/>
      <c r="G41" s="17"/>
      <c r="I41" s="376"/>
      <c r="J41" s="376"/>
      <c r="K41" s="376"/>
      <c r="L41" s="376"/>
      <c r="M41" s="376"/>
      <c r="N41" s="376"/>
    </row>
    <row r="42" spans="1:14" ht="12.75" customHeight="1">
      <c r="E42" s="18"/>
    </row>
    <row r="43" spans="1:14" ht="12.75" customHeight="1">
      <c r="C43" s="93" t="s">
        <v>301</v>
      </c>
      <c r="D43" s="20"/>
      <c r="E43" s="96"/>
      <c r="G43" s="24"/>
    </row>
    <row r="44" spans="1:14" ht="12.75" customHeight="1">
      <c r="C44" s="95" t="s">
        <v>302</v>
      </c>
      <c r="D44" s="103">
        <v>0.02</v>
      </c>
      <c r="E44" s="96" t="s">
        <v>100</v>
      </c>
      <c r="G44" s="24"/>
    </row>
    <row r="45" spans="1:14" ht="12.75" customHeight="1">
      <c r="C45" s="95" t="s">
        <v>303</v>
      </c>
      <c r="D45" s="20">
        <v>14.664777960769401</v>
      </c>
      <c r="E45" s="96" t="s">
        <v>100</v>
      </c>
    </row>
    <row r="46" spans="1:14" s="453" customFormat="1" ht="12.75" customHeight="1">
      <c r="A46" s="25"/>
      <c r="B46" s="26"/>
      <c r="C46" s="100" t="s">
        <v>271</v>
      </c>
      <c r="D46" s="21">
        <v>0.28999999999999998</v>
      </c>
      <c r="E46" s="101" t="s">
        <v>100</v>
      </c>
      <c r="F46" s="27"/>
      <c r="G46" s="26"/>
      <c r="H46" s="452"/>
    </row>
    <row r="47" spans="1:14" s="453" customFormat="1" ht="12.75" customHeight="1">
      <c r="A47" s="25"/>
      <c r="B47" s="26"/>
      <c r="C47" s="102"/>
      <c r="D47" s="22"/>
      <c r="E47" s="23"/>
      <c r="F47" s="27"/>
      <c r="G47" s="26"/>
      <c r="H47" s="452"/>
    </row>
    <row r="48" spans="1:14" s="453" customFormat="1" ht="12.75" customHeight="1">
      <c r="A48" s="25"/>
      <c r="B48" s="26"/>
      <c r="C48" s="93" t="s">
        <v>352</v>
      </c>
      <c r="D48" s="20"/>
      <c r="E48" s="96"/>
      <c r="F48" s="27"/>
      <c r="G48" s="26"/>
      <c r="H48" s="371"/>
    </row>
    <row r="49" spans="1:8" s="453" customFormat="1" ht="12.75" customHeight="1">
      <c r="A49" s="25"/>
      <c r="B49" s="26"/>
      <c r="C49" s="95" t="s">
        <v>305</v>
      </c>
      <c r="D49" s="20">
        <v>2</v>
      </c>
      <c r="E49" s="96" t="s">
        <v>72</v>
      </c>
      <c r="F49" s="27"/>
      <c r="G49" s="26"/>
      <c r="H49" s="452"/>
    </row>
    <row r="50" spans="1:8" s="453" customFormat="1" ht="12.75" customHeight="1">
      <c r="A50" s="25"/>
      <c r="B50" s="26"/>
      <c r="C50" s="100" t="s">
        <v>271</v>
      </c>
      <c r="D50" s="21">
        <v>2</v>
      </c>
      <c r="E50" s="101" t="s">
        <v>72</v>
      </c>
      <c r="F50" s="27"/>
      <c r="G50" s="26"/>
      <c r="H50" s="452"/>
    </row>
    <row r="51" spans="1:8" s="453" customFormat="1" ht="12.75" customHeight="1">
      <c r="A51" s="25"/>
      <c r="B51" s="26"/>
      <c r="C51" s="102"/>
      <c r="D51" s="22"/>
      <c r="E51" s="23"/>
      <c r="F51" s="27"/>
      <c r="G51" s="26"/>
      <c r="H51" s="452"/>
    </row>
    <row r="52" spans="1:8" s="453" customFormat="1" ht="12.75" customHeight="1">
      <c r="A52" s="25"/>
      <c r="B52" s="26"/>
      <c r="C52" s="93" t="s">
        <v>353</v>
      </c>
      <c r="D52" s="20"/>
      <c r="E52" s="96"/>
      <c r="F52" s="27"/>
      <c r="G52" s="26"/>
      <c r="H52" s="371"/>
    </row>
    <row r="53" spans="1:8" s="453" customFormat="1" ht="12.75" customHeight="1">
      <c r="A53" s="25"/>
      <c r="B53" s="26"/>
      <c r="C53" s="95" t="s">
        <v>272</v>
      </c>
      <c r="D53" s="20">
        <v>2</v>
      </c>
      <c r="E53" s="96" t="s">
        <v>72</v>
      </c>
      <c r="F53" s="27"/>
      <c r="G53" s="26"/>
      <c r="H53" s="452"/>
    </row>
    <row r="54" spans="1:8" s="453" customFormat="1" ht="12.75" customHeight="1">
      <c r="A54" s="25"/>
      <c r="B54" s="26"/>
      <c r="C54" s="100" t="s">
        <v>271</v>
      </c>
      <c r="D54" s="21">
        <v>2</v>
      </c>
      <c r="E54" s="101" t="s">
        <v>72</v>
      </c>
      <c r="F54" s="27"/>
      <c r="G54" s="26"/>
      <c r="H54" s="452"/>
    </row>
    <row r="55" spans="1:8" s="453" customFormat="1" ht="12.75" customHeight="1">
      <c r="A55" s="25"/>
      <c r="B55" s="26"/>
      <c r="C55" s="102"/>
      <c r="D55" s="22"/>
      <c r="E55" s="23"/>
      <c r="F55" s="27"/>
      <c r="G55" s="26"/>
      <c r="H55" s="452"/>
    </row>
    <row r="56" spans="1:8" s="453" customFormat="1" ht="12.75" customHeight="1">
      <c r="A56" s="25"/>
      <c r="B56" s="26"/>
      <c r="C56" s="93" t="s">
        <v>354</v>
      </c>
      <c r="D56" s="20"/>
      <c r="E56" s="96"/>
      <c r="F56" s="27"/>
      <c r="G56" s="26"/>
      <c r="H56" s="371"/>
    </row>
    <row r="57" spans="1:8" s="453" customFormat="1" ht="12.75" customHeight="1">
      <c r="A57" s="25"/>
      <c r="B57" s="26"/>
      <c r="C57" s="95" t="s">
        <v>272</v>
      </c>
      <c r="D57" s="20">
        <v>2</v>
      </c>
      <c r="E57" s="96" t="s">
        <v>72</v>
      </c>
      <c r="F57" s="27"/>
      <c r="G57" s="26"/>
      <c r="H57" s="452"/>
    </row>
    <row r="58" spans="1:8" s="453" customFormat="1" ht="12.75" customHeight="1">
      <c r="A58" s="25"/>
      <c r="B58" s="26"/>
      <c r="C58" s="100" t="s">
        <v>271</v>
      </c>
      <c r="D58" s="21">
        <v>2</v>
      </c>
      <c r="E58" s="101" t="s">
        <v>72</v>
      </c>
      <c r="F58" s="27"/>
      <c r="G58" s="26"/>
      <c r="H58" s="452"/>
    </row>
    <row r="59" spans="1:8" s="453" customFormat="1" ht="12.75" customHeight="1">
      <c r="A59" s="25"/>
      <c r="B59" s="26"/>
      <c r="C59" s="102"/>
      <c r="D59" s="22"/>
      <c r="E59" s="23"/>
      <c r="F59" s="27"/>
      <c r="G59" s="26"/>
      <c r="H59" s="452"/>
    </row>
    <row r="60" spans="1:8" s="453" customFormat="1" ht="12.75" customHeight="1">
      <c r="A60" s="25"/>
      <c r="B60" s="26"/>
      <c r="C60" s="93" t="s">
        <v>307</v>
      </c>
      <c r="D60" s="20"/>
      <c r="E60" s="96"/>
      <c r="F60" s="27"/>
      <c r="G60" s="26"/>
      <c r="H60" s="452"/>
    </row>
    <row r="61" spans="1:8" s="453" customFormat="1" ht="12.75" customHeight="1">
      <c r="A61" s="25"/>
      <c r="B61" s="26"/>
      <c r="C61" s="95" t="s">
        <v>308</v>
      </c>
      <c r="D61" s="20">
        <v>10.42</v>
      </c>
      <c r="E61" s="96" t="s">
        <v>100</v>
      </c>
      <c r="F61" s="27"/>
      <c r="G61" s="26"/>
      <c r="H61" s="452"/>
    </row>
    <row r="62" spans="1:8" s="453" customFormat="1" ht="12.75" customHeight="1">
      <c r="A62" s="25"/>
      <c r="B62" s="26"/>
      <c r="C62" s="95" t="s">
        <v>309</v>
      </c>
      <c r="D62" s="20">
        <v>4.24</v>
      </c>
      <c r="E62" s="20" t="s">
        <v>100</v>
      </c>
      <c r="F62" s="27"/>
      <c r="G62" s="26"/>
      <c r="H62" s="452"/>
    </row>
    <row r="63" spans="1:8" s="453" customFormat="1" ht="12.75" customHeight="1">
      <c r="A63" s="25"/>
      <c r="B63" s="26"/>
      <c r="C63" s="95" t="s">
        <v>310</v>
      </c>
      <c r="D63" s="28">
        <v>0.15</v>
      </c>
      <c r="E63" s="96"/>
      <c r="F63" s="27"/>
      <c r="G63" s="26"/>
      <c r="H63" s="452"/>
    </row>
    <row r="64" spans="1:8" s="453" customFormat="1" ht="12.75" customHeight="1">
      <c r="A64" s="25"/>
      <c r="B64" s="26"/>
      <c r="C64" s="95" t="s">
        <v>311</v>
      </c>
      <c r="D64" s="20">
        <v>100</v>
      </c>
      <c r="E64" s="96" t="s">
        <v>244</v>
      </c>
      <c r="F64" s="27"/>
      <c r="G64" s="26"/>
      <c r="H64" s="452"/>
    </row>
    <row r="65" spans="1:14" s="453" customFormat="1" ht="12.75" customHeight="1">
      <c r="A65" s="25"/>
      <c r="B65" s="26"/>
      <c r="C65" s="100" t="s">
        <v>271</v>
      </c>
      <c r="D65" s="21">
        <v>1.6859</v>
      </c>
      <c r="E65" s="101" t="s">
        <v>312</v>
      </c>
      <c r="F65" s="27"/>
      <c r="G65" s="26"/>
      <c r="H65" s="452"/>
    </row>
    <row r="66" spans="1:14" s="453" customFormat="1" ht="12.75" customHeight="1">
      <c r="A66" s="25"/>
      <c r="B66" s="26"/>
      <c r="C66" s="102"/>
      <c r="D66" s="22"/>
      <c r="E66" s="23"/>
      <c r="F66" s="27"/>
      <c r="G66" s="26"/>
      <c r="H66" s="452"/>
    </row>
    <row r="67" spans="1:14" s="453" customFormat="1" ht="12.75" customHeight="1">
      <c r="A67" s="25"/>
      <c r="B67" s="26"/>
      <c r="C67" s="93" t="s">
        <v>313</v>
      </c>
      <c r="D67" s="20"/>
      <c r="E67" s="96"/>
      <c r="F67" s="27"/>
      <c r="G67" s="26"/>
      <c r="H67" s="452"/>
    </row>
    <row r="68" spans="1:14" s="453" customFormat="1" ht="12.75" customHeight="1">
      <c r="A68" s="25"/>
      <c r="B68" s="26"/>
      <c r="C68" s="95" t="s">
        <v>308</v>
      </c>
      <c r="D68" s="20">
        <v>10.42</v>
      </c>
      <c r="E68" s="95" t="s">
        <v>100</v>
      </c>
      <c r="F68" s="27"/>
      <c r="G68" s="26"/>
      <c r="H68" s="452"/>
    </row>
    <row r="69" spans="1:14" s="453" customFormat="1" ht="12.75" customHeight="1">
      <c r="A69" s="25"/>
      <c r="B69" s="26"/>
      <c r="C69" s="95" t="s">
        <v>309</v>
      </c>
      <c r="D69" s="109">
        <v>4.24</v>
      </c>
      <c r="E69" s="95" t="s">
        <v>100</v>
      </c>
      <c r="F69" s="27"/>
      <c r="G69" s="26"/>
      <c r="H69" s="452"/>
    </row>
    <row r="70" spans="1:14" s="453" customFormat="1" ht="12.75" customHeight="1">
      <c r="A70" s="25"/>
      <c r="B70" s="26"/>
      <c r="C70" s="95" t="s">
        <v>310</v>
      </c>
      <c r="D70" s="28">
        <v>0.15</v>
      </c>
      <c r="E70" s="96"/>
      <c r="F70" s="27"/>
      <c r="G70" s="26"/>
      <c r="H70" s="452"/>
    </row>
    <row r="71" spans="1:14" s="453" customFormat="1" ht="12.75" customHeight="1">
      <c r="A71" s="25"/>
      <c r="B71" s="26"/>
      <c r="C71" s="95" t="s">
        <v>311</v>
      </c>
      <c r="D71" s="20">
        <v>10</v>
      </c>
      <c r="E71" s="96" t="s">
        <v>244</v>
      </c>
      <c r="F71" s="27"/>
      <c r="G71" s="26"/>
      <c r="H71" s="452"/>
    </row>
    <row r="72" spans="1:14" s="453" customFormat="1" ht="12.75" customHeight="1">
      <c r="A72" s="25"/>
      <c r="B72" s="26"/>
      <c r="C72" s="100" t="s">
        <v>271</v>
      </c>
      <c r="D72" s="21">
        <v>0.16858999999999999</v>
      </c>
      <c r="E72" s="101" t="s">
        <v>312</v>
      </c>
      <c r="F72" s="27"/>
      <c r="G72" s="26"/>
      <c r="H72" s="452"/>
    </row>
    <row r="73" spans="1:14" s="453" customFormat="1" ht="12.75" customHeight="1">
      <c r="A73" s="25"/>
      <c r="B73" s="26"/>
      <c r="C73" s="102"/>
      <c r="D73" s="22"/>
      <c r="E73" s="23"/>
      <c r="F73" s="27"/>
      <c r="G73" s="26"/>
      <c r="H73" s="452"/>
    </row>
    <row r="74" spans="1:14" s="453" customFormat="1" ht="12.75" customHeight="1">
      <c r="A74" s="25"/>
      <c r="B74" s="29" t="s">
        <v>428</v>
      </c>
      <c r="C74" s="99" t="s">
        <v>314</v>
      </c>
      <c r="D74" s="30" t="s">
        <v>315</v>
      </c>
      <c r="E74" s="104" t="s">
        <v>316</v>
      </c>
      <c r="F74" s="27"/>
      <c r="G74" s="26"/>
      <c r="H74" s="452"/>
    </row>
    <row r="75" spans="1:14" s="453" customFormat="1" ht="12.75" customHeight="1">
      <c r="A75" s="25"/>
      <c r="B75" s="31">
        <v>1</v>
      </c>
      <c r="C75" s="105" t="s">
        <v>317</v>
      </c>
      <c r="D75" s="32">
        <v>2</v>
      </c>
      <c r="E75" s="33">
        <v>1</v>
      </c>
      <c r="F75" s="27"/>
      <c r="G75" s="26"/>
      <c r="H75" s="452"/>
    </row>
    <row r="76" spans="1:14" s="453" customFormat="1" ht="12.75" customHeight="1">
      <c r="A76" s="25"/>
      <c r="B76" s="31">
        <v>1</v>
      </c>
      <c r="C76" s="105" t="s">
        <v>318</v>
      </c>
      <c r="D76" s="32">
        <v>2</v>
      </c>
      <c r="E76" s="33">
        <v>1</v>
      </c>
      <c r="F76" s="27"/>
      <c r="G76" s="26"/>
      <c r="H76" s="452"/>
    </row>
    <row r="77" spans="1:14" s="453" customFormat="1" ht="12.75" customHeight="1">
      <c r="A77" s="25"/>
      <c r="B77" s="31">
        <v>1</v>
      </c>
      <c r="C77" s="105" t="s">
        <v>319</v>
      </c>
      <c r="D77" s="32">
        <v>1</v>
      </c>
      <c r="E77" s="33">
        <v>1</v>
      </c>
      <c r="F77" s="27"/>
      <c r="G77" s="26"/>
      <c r="H77" s="452"/>
    </row>
    <row r="78" spans="1:14" s="453" customFormat="1" ht="12.75" customHeight="1">
      <c r="A78" s="25"/>
      <c r="B78" s="31">
        <v>1</v>
      </c>
      <c r="C78" s="105" t="s">
        <v>320</v>
      </c>
      <c r="D78" s="32">
        <v>0.1</v>
      </c>
      <c r="E78" s="33">
        <v>1</v>
      </c>
      <c r="F78" s="27"/>
      <c r="G78" s="26"/>
      <c r="H78" s="452"/>
    </row>
    <row r="79" spans="1:14" s="453" customFormat="1" ht="12.75" customHeight="1">
      <c r="A79" s="25"/>
      <c r="B79" s="26"/>
      <c r="C79" s="105"/>
      <c r="D79" s="25"/>
      <c r="E79" s="33"/>
      <c r="F79" s="27"/>
      <c r="G79" s="26"/>
      <c r="H79" s="452"/>
    </row>
    <row r="80" spans="1:14" s="454" customFormat="1" ht="12.75" customHeight="1">
      <c r="A80" s="51"/>
      <c r="B80" s="17"/>
      <c r="C80" s="106"/>
      <c r="D80" s="19"/>
      <c r="E80" s="19"/>
      <c r="F80" s="18"/>
      <c r="G80" s="17"/>
      <c r="H80" s="375"/>
      <c r="I80" s="376"/>
      <c r="J80" s="376"/>
      <c r="K80" s="376"/>
      <c r="L80" s="376"/>
      <c r="M80" s="376"/>
      <c r="N80" s="376"/>
    </row>
    <row r="81" spans="1:14" s="454" customFormat="1" ht="12.75" customHeight="1">
      <c r="A81" s="51"/>
      <c r="B81" s="17"/>
      <c r="C81" s="106"/>
      <c r="D81" s="19"/>
      <c r="E81" s="19"/>
      <c r="F81" s="18"/>
      <c r="G81" s="17"/>
      <c r="H81" s="375"/>
      <c r="I81" s="376"/>
      <c r="J81" s="376"/>
      <c r="K81" s="376"/>
      <c r="L81" s="376"/>
      <c r="M81" s="376"/>
      <c r="N81" s="376"/>
    </row>
    <row r="82" spans="1:14" ht="12.75" customHeight="1"/>
    <row r="83" spans="1:14" ht="12.75" customHeight="1"/>
    <row r="84" spans="1:14" ht="12.75" customHeight="1">
      <c r="C84" s="107"/>
    </row>
    <row r="85" spans="1:14" ht="12.75" customHeight="1">
      <c r="C85" s="107"/>
    </row>
    <row r="86" spans="1:14" s="455" customFormat="1" ht="12.75" customHeight="1">
      <c r="A86" s="51"/>
      <c r="B86" s="17"/>
      <c r="C86" s="107"/>
      <c r="D86" s="18"/>
      <c r="E86" s="19"/>
      <c r="F86" s="18"/>
      <c r="G86" s="17"/>
      <c r="H86" s="375"/>
      <c r="I86" s="376"/>
      <c r="J86" s="376"/>
      <c r="K86" s="376"/>
      <c r="L86" s="376"/>
      <c r="M86" s="376"/>
      <c r="N86" s="376"/>
    </row>
  </sheetData>
  <sheetProtection algorithmName="SHA-512" hashValue="iaRSx52uVrAn77KYremowx/auEtFaceecXvEnxdDEpEQ9BAh+nmomYvBq/sv2KkGW5VMPR8quAe7fgF03bw6bQ==" saltValue="aEdFYts3wt1eT6eYLHCIoA==" spinCount="100000" sheet="1" objects="1" scenarios="1" formatColumns="0" formatRows="0"/>
  <mergeCells count="2">
    <mergeCell ref="B3:G3"/>
    <mergeCell ref="C6:G6"/>
  </mergeCells>
  <conditionalFormatting sqref="D44">
    <cfRule type="expression" dxfId="5" priority="4">
      <formula>AND($A44&lt;&gt;"COMPOSICAO",$A44&lt;&gt;"INSUMO",$A44&lt;&gt;"")</formula>
    </cfRule>
    <cfRule type="expression" dxfId="4" priority="5">
      <formula>AND(OR($A44="COMPOSICAO",$A44="INSUMO",$A44&lt;&gt;""),$A44&lt;&gt;"")</formula>
    </cfRule>
  </conditionalFormatting>
  <conditionalFormatting sqref="D44">
    <cfRule type="expression" dxfId="3" priority="6">
      <formula>AND($A44&lt;&gt;"COMPOSICAO",$A44&lt;&gt;"INSUMO",$A44&lt;&gt;"")</formula>
    </cfRule>
    <cfRule type="expression" dxfId="2" priority="7">
      <formula>AND(OR($A44="COMPOSICAO",$A44="INSUMO",$A44&lt;&gt;""),$A44&lt;&gt;"")</formula>
    </cfRule>
  </conditionalFormatting>
  <conditionalFormatting sqref="I19:I21">
    <cfRule type="expression" dxfId="1" priority="8">
      <formula>AND($A19&lt;&gt;"COMPOSICAO",$A19&lt;&gt;"INSUMO",$A19&lt;&gt;"")</formula>
    </cfRule>
    <cfRule type="expression" dxfId="0" priority="9">
      <formula>AND(OR($A19="COMPOSICAO",$A19="INSUMO",$A19&lt;&gt;""),$A19&lt;&gt;"")</formula>
    </cfRule>
  </conditionalFormatting>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rowBreaks count="2" manualBreakCount="2">
    <brk id="24" max="16383" man="1"/>
    <brk id="66" max="16383" man="1"/>
  </rowBreaks>
  <legacyDrawingHF r:id="rId2"/>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Plan13">
    <tabColor rgb="FF00FF00"/>
  </sheetPr>
  <dimension ref="A2:AMJ21"/>
  <sheetViews>
    <sheetView showGridLines="0" showZeros="0" zoomScaleNormal="100" zoomScaleSheetLayoutView="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147" customWidth="1"/>
    <col min="6" max="6" width="8.7109375" style="238" customWidth="1"/>
    <col min="7" max="7" width="11.7109375" style="237" customWidth="1"/>
    <col min="8" max="8" width="14" style="238" bestFit="1" customWidth="1"/>
    <col min="9" max="9" width="8.85546875" style="238" customWidth="1"/>
    <col min="10" max="10" width="13.7109375" style="238" customWidth="1"/>
    <col min="11" max="11" width="15.140625" style="238" customWidth="1"/>
    <col min="12" max="12" width="10.5703125" style="1" customWidth="1"/>
    <col min="13" max="13" width="18.28515625" style="1" customWidth="1"/>
    <col min="14" max="1024" width="9.140625" style="1"/>
    <col min="1025" max="16384" width="9.140625" style="318"/>
  </cols>
  <sheetData>
    <row r="2" spans="1:48" ht="18" customHeight="1">
      <c r="A2" s="234"/>
      <c r="B2" s="645" t="s">
        <v>0</v>
      </c>
      <c r="C2" s="666" t="s">
        <v>1</v>
      </c>
      <c r="D2" s="667"/>
      <c r="E2" s="667"/>
      <c r="F2" s="667"/>
      <c r="G2" s="667"/>
      <c r="H2" s="667"/>
      <c r="I2" s="667"/>
      <c r="J2" s="667"/>
      <c r="K2" s="668"/>
    </row>
    <row r="3" spans="1:48" ht="18" customHeight="1">
      <c r="A3" s="234"/>
      <c r="B3" s="644"/>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row>
    <row r="5" spans="1:48" ht="42.75" customHeight="1">
      <c r="A5" s="234"/>
      <c r="B5" s="644"/>
      <c r="C5" s="669" t="s">
        <v>471</v>
      </c>
      <c r="D5" s="670"/>
      <c r="E5" s="670"/>
      <c r="F5" s="670"/>
      <c r="G5" s="670"/>
      <c r="H5" s="670"/>
      <c r="I5" s="670"/>
      <c r="J5" s="670"/>
      <c r="K5" s="671"/>
      <c r="M5" s="322"/>
    </row>
    <row r="6" spans="1:48" ht="18" customHeight="1">
      <c r="A6" s="234"/>
      <c r="B6" s="644"/>
      <c r="C6" s="664" t="s">
        <v>366</v>
      </c>
      <c r="D6" s="664"/>
      <c r="E6" s="664"/>
      <c r="F6" s="664"/>
      <c r="G6" s="664"/>
      <c r="H6" s="665" t="s">
        <v>4</v>
      </c>
      <c r="I6" s="665"/>
      <c r="J6" s="665"/>
      <c r="K6" s="601">
        <v>0.24179999999999999</v>
      </c>
    </row>
    <row r="7" spans="1:48" ht="18" customHeight="1">
      <c r="A7" s="234"/>
      <c r="B7" s="655"/>
      <c r="C7" s="662" t="s">
        <v>10</v>
      </c>
      <c r="D7" s="662"/>
      <c r="E7" s="662"/>
      <c r="F7" s="662"/>
      <c r="G7" s="662"/>
      <c r="H7" s="663" t="s">
        <v>5</v>
      </c>
      <c r="I7" s="663"/>
      <c r="J7" s="663"/>
      <c r="K7" s="602">
        <v>0.14019999999999999</v>
      </c>
    </row>
    <row r="8" spans="1:48" ht="54" customHeight="1">
      <c r="A8" s="234"/>
      <c r="B8" s="218" t="s">
        <v>6</v>
      </c>
      <c r="C8" s="217" t="s">
        <v>7</v>
      </c>
      <c r="D8" s="200" t="s">
        <v>11</v>
      </c>
      <c r="E8" s="216" t="s">
        <v>12</v>
      </c>
      <c r="F8" s="217" t="s">
        <v>13</v>
      </c>
      <c r="G8" s="216" t="s">
        <v>14</v>
      </c>
      <c r="H8" s="217" t="s">
        <v>362</v>
      </c>
      <c r="I8" s="217" t="s">
        <v>15</v>
      </c>
      <c r="J8" s="217" t="s">
        <v>363</v>
      </c>
      <c r="K8" s="217" t="s">
        <v>364</v>
      </c>
    </row>
    <row r="9" spans="1:48" s="1" customFormat="1">
      <c r="A9" s="235"/>
      <c r="B9" s="273"/>
      <c r="C9" s="215"/>
      <c r="D9" s="335"/>
      <c r="E9" s="275"/>
      <c r="F9" s="275"/>
      <c r="G9" s="276"/>
      <c r="H9" s="275"/>
      <c r="I9" s="275"/>
      <c r="J9" s="275"/>
      <c r="K9" s="242"/>
    </row>
    <row r="10" spans="1:48" s="1" customFormat="1">
      <c r="A10" s="235"/>
      <c r="B10" s="317">
        <f>B14</f>
        <v>1</v>
      </c>
      <c r="C10" s="227" t="str">
        <f>UPPER(C14)</f>
        <v>MONTAGEM DE MATERIAIS</v>
      </c>
      <c r="D10" s="334"/>
      <c r="E10" s="240"/>
      <c r="F10" s="240"/>
      <c r="G10" s="241"/>
      <c r="H10" s="240"/>
      <c r="I10" s="240"/>
      <c r="J10" s="214"/>
      <c r="K10" s="209">
        <f>K17</f>
        <v>0</v>
      </c>
    </row>
    <row r="11" spans="1:48" s="1" customFormat="1">
      <c r="A11" s="235"/>
      <c r="B11" s="317"/>
      <c r="C11" s="227"/>
      <c r="D11" s="334"/>
      <c r="E11" s="240"/>
      <c r="F11" s="240"/>
      <c r="G11" s="241"/>
      <c r="H11" s="240"/>
      <c r="I11" s="240"/>
      <c r="J11" s="214"/>
      <c r="K11" s="171"/>
    </row>
    <row r="12" spans="1:48" s="1" customFormat="1">
      <c r="A12" s="235"/>
      <c r="B12" s="243"/>
      <c r="C12" s="244" t="s">
        <v>8</v>
      </c>
      <c r="D12" s="244"/>
      <c r="E12" s="244"/>
      <c r="F12" s="244"/>
      <c r="G12" s="245"/>
      <c r="H12" s="244"/>
      <c r="I12" s="244"/>
      <c r="J12" s="213"/>
      <c r="K12" s="222">
        <f>SUM(K9:K11)</f>
        <v>0</v>
      </c>
      <c r="L12" s="3"/>
      <c r="M12" s="15"/>
    </row>
    <row r="13" spans="1:48" s="4" customFormat="1">
      <c r="A13" s="211"/>
      <c r="B13" s="278"/>
      <c r="C13" s="279"/>
      <c r="D13" s="279"/>
      <c r="E13" s="280"/>
      <c r="F13" s="280"/>
      <c r="G13" s="270"/>
      <c r="H13" s="270"/>
      <c r="I13" s="270"/>
      <c r="J13" s="191"/>
      <c r="K13" s="220"/>
      <c r="M13" s="323"/>
    </row>
    <row r="14" spans="1:48" s="5" customFormat="1" ht="16.5" thickBot="1">
      <c r="A14" s="250"/>
      <c r="B14" s="251">
        <v>1</v>
      </c>
      <c r="C14" s="252" t="s">
        <v>393</v>
      </c>
      <c r="D14" s="590"/>
      <c r="E14" s="293"/>
      <c r="F14" s="293"/>
      <c r="G14" s="294"/>
      <c r="H14" s="294"/>
      <c r="I14" s="313"/>
      <c r="J14" s="178"/>
      <c r="K14" s="187"/>
      <c r="L14" s="6"/>
      <c r="M14" s="232"/>
    </row>
    <row r="15" spans="1:48" s="129" customFormat="1" ht="32.25" thickBot="1">
      <c r="A15" s="571"/>
      <c r="B15" s="284" t="s">
        <v>17</v>
      </c>
      <c r="C15" s="257" t="str">
        <f>'C-1.1_10'!$C$6</f>
        <v>Instalação do reservatório de fibra de vidro</v>
      </c>
      <c r="D15" s="180" t="str">
        <f>'C-1.1_10'!$C$5</f>
        <v>C-1.1_10</v>
      </c>
      <c r="E15" s="286" t="str">
        <f>'C-1.1_10'!$C$4</f>
        <v>COMP.</v>
      </c>
      <c r="F15" s="258" t="str">
        <f>'C-1.1_10'!$C$8</f>
        <v>gb</v>
      </c>
      <c r="G15" s="259">
        <v>1</v>
      </c>
      <c r="H15" s="598">
        <f>ROUND('C-1.1_10'!$G$14,2)</f>
        <v>0</v>
      </c>
      <c r="I15" s="228">
        <f>$K$6</f>
        <v>0.24179999999999999</v>
      </c>
      <c r="J15" s="209">
        <f>ROUND(H15*(I15+1),2)</f>
        <v>0</v>
      </c>
      <c r="K15" s="209">
        <f>ROUND(G15*J15,2)</f>
        <v>0</v>
      </c>
    </row>
    <row r="16" spans="1:48" s="5" customFormat="1">
      <c r="A16" s="250"/>
      <c r="B16" s="324"/>
      <c r="C16" s="325"/>
      <c r="D16" s="591"/>
      <c r="E16" s="293"/>
      <c r="F16" s="293"/>
      <c r="G16" s="294"/>
      <c r="H16" s="294"/>
      <c r="I16" s="313"/>
      <c r="J16" s="178"/>
      <c r="K16" s="187"/>
      <c r="L16" s="1"/>
      <c r="M16" s="1"/>
      <c r="N16" s="1"/>
      <c r="O16" s="1"/>
      <c r="P16" s="1"/>
    </row>
    <row r="17" spans="1:16" s="5" customFormat="1">
      <c r="A17" s="250"/>
      <c r="B17" s="324"/>
      <c r="C17" s="244" t="s">
        <v>23</v>
      </c>
      <c r="D17" s="592"/>
      <c r="E17" s="297"/>
      <c r="F17" s="297"/>
      <c r="G17" s="298"/>
      <c r="H17" s="298"/>
      <c r="I17" s="312"/>
      <c r="J17" s="178"/>
      <c r="K17" s="207">
        <f>SUM(K15:K16)</f>
        <v>0</v>
      </c>
      <c r="L17" s="1"/>
      <c r="M17" s="1"/>
      <c r="N17" s="1"/>
      <c r="O17" s="1"/>
      <c r="P17" s="1"/>
    </row>
    <row r="18" spans="1:16" s="5" customFormat="1">
      <c r="A18" s="250"/>
      <c r="B18" s="324"/>
      <c r="C18" s="299"/>
      <c r="D18" s="592"/>
      <c r="E18" s="297"/>
      <c r="F18" s="297"/>
      <c r="G18" s="298"/>
      <c r="H18" s="298"/>
      <c r="I18" s="312"/>
      <c r="J18" s="178"/>
      <c r="K18" s="149"/>
      <c r="L18" s="6"/>
      <c r="M18" s="232"/>
    </row>
    <row r="19" spans="1:16" s="5" customFormat="1">
      <c r="A19" s="250"/>
      <c r="B19" s="324"/>
      <c r="C19" s="299"/>
      <c r="D19" s="592"/>
      <c r="E19" s="297"/>
      <c r="F19" s="297"/>
      <c r="G19" s="298"/>
      <c r="H19" s="298"/>
      <c r="I19" s="312"/>
      <c r="J19" s="178"/>
      <c r="K19" s="149"/>
      <c r="L19" s="6"/>
      <c r="M19" s="232"/>
    </row>
    <row r="20" spans="1:16" s="1" customFormat="1">
      <c r="A20" s="235"/>
      <c r="B20" s="288"/>
      <c r="C20" s="290" t="s">
        <v>8</v>
      </c>
      <c r="D20" s="364"/>
      <c r="E20" s="282"/>
      <c r="F20" s="302"/>
      <c r="G20" s="283"/>
      <c r="H20" s="283"/>
      <c r="I20" s="283"/>
      <c r="J20" s="172"/>
      <c r="K20" s="205">
        <f>SUM(K14:K19)/2</f>
        <v>0</v>
      </c>
    </row>
    <row r="21" spans="1:16" s="1" customFormat="1">
      <c r="A21" s="235"/>
      <c r="B21" s="278"/>
      <c r="C21" s="303"/>
      <c r="D21" s="366"/>
      <c r="E21" s="280"/>
      <c r="F21" s="269"/>
      <c r="G21" s="270"/>
      <c r="H21" s="271"/>
      <c r="I21" s="271"/>
      <c r="J21" s="271"/>
      <c r="K21" s="270"/>
    </row>
  </sheetData>
  <sheetProtection algorithmName="SHA-512" hashValue="Ts+PjjwVol+hAuo3XsxXqlixRHjDGbi0AMJqItFSoE7YTFDP6WaHGl1VwQVNpVQq5VrYKj77yX/DDU9sb6A36w==" saltValue="zWIs3kEdAi32rk0emvTGug==" spinCount="100000" sheet="1" objects="1" scenarios="1" formatColumns="0" formatRows="0"/>
  <mergeCells count="10">
    <mergeCell ref="B2:B3"/>
    <mergeCell ref="B4:B7"/>
    <mergeCell ref="C2:K2"/>
    <mergeCell ref="C3:K3"/>
    <mergeCell ref="C4:K4"/>
    <mergeCell ref="C5:K5"/>
    <mergeCell ref="C6:G6"/>
    <mergeCell ref="H6:J6"/>
    <mergeCell ref="C7:G7"/>
    <mergeCell ref="H7:J7"/>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1" manualBreakCount="1">
    <brk id="13" max="16383" man="1"/>
  </rowBreaks>
  <legacyDrawing r:id="rId2"/>
  <legacyDrawingHF r:id="rId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Plan23">
    <tabColor rgb="FFFFFF00"/>
  </sheetPr>
  <dimension ref="A3:AMI21"/>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5.7109375" style="18" customWidth="1"/>
    <col min="5" max="5" width="7.85546875" style="19" customWidth="1"/>
    <col min="6" max="6" width="15.7109375" style="18" customWidth="1"/>
    <col min="7" max="7" width="15.7109375" style="17" customWidth="1"/>
    <col min="8" max="8" width="10.5703125" style="375" customWidth="1"/>
    <col min="9" max="1023" width="9.140625" style="376"/>
    <col min="1024" max="16384" width="9.140625" style="318"/>
  </cols>
  <sheetData>
    <row r="3" spans="1:12" s="370" customFormat="1" ht="16.5" customHeight="1">
      <c r="A3" s="60"/>
      <c r="B3" s="679" t="s">
        <v>279</v>
      </c>
      <c r="C3" s="679"/>
      <c r="D3" s="679"/>
      <c r="E3" s="679"/>
      <c r="F3" s="679"/>
      <c r="G3" s="679"/>
    </row>
    <row r="4" spans="1:12" s="371" customFormat="1" ht="16.5" customHeight="1">
      <c r="A4" s="17"/>
      <c r="B4" s="55"/>
      <c r="C4" s="58" t="s">
        <v>26</v>
      </c>
      <c r="D4" s="57"/>
      <c r="E4" s="56"/>
      <c r="F4" s="58"/>
      <c r="G4" s="59"/>
    </row>
    <row r="5" spans="1:12" s="371" customFormat="1" ht="16.5" customHeight="1">
      <c r="A5" s="17"/>
      <c r="B5" s="55"/>
      <c r="C5" s="58" t="s">
        <v>443</v>
      </c>
      <c r="D5" s="57"/>
      <c r="E5" s="56"/>
      <c r="F5" s="58"/>
      <c r="G5" s="59"/>
    </row>
    <row r="6" spans="1:12" s="371" customFormat="1" ht="31.5" customHeight="1">
      <c r="A6" s="17"/>
      <c r="B6" s="60"/>
      <c r="C6" s="680" t="s">
        <v>390</v>
      </c>
      <c r="D6" s="680"/>
      <c r="E6" s="680"/>
      <c r="F6" s="680"/>
      <c r="G6" s="680"/>
    </row>
    <row r="7" spans="1:12" s="371" customFormat="1" ht="12.75" customHeight="1">
      <c r="A7" s="17"/>
      <c r="B7" s="61"/>
      <c r="C7" s="61"/>
      <c r="D7" s="62"/>
      <c r="E7" s="62"/>
      <c r="F7" s="61"/>
      <c r="G7" s="61"/>
    </row>
    <row r="8" spans="1:12" s="371" customFormat="1" ht="12.75" customHeight="1">
      <c r="A8" s="17"/>
      <c r="B8" s="63" t="s">
        <v>280</v>
      </c>
      <c r="C8" s="63" t="s">
        <v>394</v>
      </c>
      <c r="D8" s="62"/>
      <c r="E8" s="62"/>
      <c r="F8" s="61"/>
      <c r="G8" s="61"/>
    </row>
    <row r="9" spans="1:12" s="371" customFormat="1" ht="12.75" customHeight="1">
      <c r="A9" s="17"/>
      <c r="B9" s="36"/>
      <c r="C9" s="36"/>
      <c r="D9" s="37"/>
      <c r="E9" s="37"/>
      <c r="F9" s="36"/>
      <c r="G9" s="36"/>
      <c r="L9" s="372"/>
    </row>
    <row r="10" spans="1:12" s="371" customFormat="1" ht="25.5" customHeight="1" thickBot="1">
      <c r="A10" s="17"/>
      <c r="B10" s="81" t="s">
        <v>6</v>
      </c>
      <c r="C10" s="81" t="s">
        <v>7</v>
      </c>
      <c r="D10" s="81" t="s">
        <v>13</v>
      </c>
      <c r="E10" s="81" t="s">
        <v>14</v>
      </c>
      <c r="F10" s="233" t="s">
        <v>281</v>
      </c>
      <c r="G10" s="82" t="s">
        <v>282</v>
      </c>
    </row>
    <row r="11" spans="1:12" s="370" customFormat="1" ht="51.75" thickBot="1">
      <c r="A11" s="60"/>
      <c r="B11" s="64">
        <v>1</v>
      </c>
      <c r="C11" s="135" t="s">
        <v>426</v>
      </c>
      <c r="D11" s="136" t="s">
        <v>392</v>
      </c>
      <c r="E11" s="202">
        <f>ROUND(B17*D17,2)</f>
        <v>6</v>
      </c>
      <c r="F11" s="419"/>
      <c r="G11" s="201">
        <f>ROUND(E11*F11,2)</f>
        <v>0</v>
      </c>
    </row>
    <row r="12" spans="1:12" s="370" customFormat="1" ht="26.25" thickBot="1">
      <c r="A12" s="60"/>
      <c r="B12" s="64">
        <f>B11+1</f>
        <v>2</v>
      </c>
      <c r="C12" s="135" t="s">
        <v>327</v>
      </c>
      <c r="D12" s="136" t="s">
        <v>277</v>
      </c>
      <c r="E12" s="202">
        <f>ROUND(B18*D18,2)</f>
        <v>6</v>
      </c>
      <c r="F12" s="523"/>
      <c r="G12" s="201">
        <f>ROUND(E12*F12,2)</f>
        <v>0</v>
      </c>
      <c r="L12" s="373"/>
    </row>
    <row r="13" spans="1:12" s="371" customFormat="1" ht="12.75" customHeight="1">
      <c r="A13" s="17"/>
      <c r="B13" s="38"/>
      <c r="C13" s="39"/>
      <c r="D13" s="40"/>
      <c r="E13" s="41"/>
      <c r="F13" s="42"/>
      <c r="G13" s="43"/>
      <c r="H13" s="374"/>
    </row>
    <row r="14" spans="1:12" s="371" customFormat="1" ht="12.75" customHeight="1">
      <c r="A14" s="17"/>
      <c r="B14" s="39"/>
      <c r="C14" s="39"/>
      <c r="D14" s="40"/>
      <c r="E14" s="40"/>
      <c r="F14" s="53" t="s">
        <v>294</v>
      </c>
      <c r="G14" s="54">
        <f>SUM(G11:G13)</f>
        <v>0</v>
      </c>
      <c r="H14" s="374"/>
    </row>
    <row r="15" spans="1:12" s="371" customFormat="1" ht="12.75" customHeight="1">
      <c r="A15" s="17"/>
      <c r="B15" s="684" t="s">
        <v>329</v>
      </c>
      <c r="C15" s="684"/>
      <c r="D15" s="110"/>
      <c r="E15" s="37"/>
      <c r="F15" s="48"/>
      <c r="G15" s="49"/>
      <c r="H15" s="374"/>
    </row>
    <row r="16" spans="1:12" s="371" customFormat="1" ht="12.75" customHeight="1">
      <c r="A16" s="17"/>
      <c r="B16" s="111" t="s">
        <v>330</v>
      </c>
      <c r="C16" s="111" t="s">
        <v>331</v>
      </c>
      <c r="D16" s="111" t="s">
        <v>332</v>
      </c>
      <c r="E16" s="37"/>
      <c r="F16" s="48"/>
      <c r="G16" s="49"/>
      <c r="H16" s="374"/>
    </row>
    <row r="17" spans="1:8" s="371" customFormat="1" ht="12.75" customHeight="1">
      <c r="A17" s="17"/>
      <c r="B17" s="112">
        <v>1</v>
      </c>
      <c r="C17" s="112" t="s">
        <v>391</v>
      </c>
      <c r="D17" s="65">
        <v>6</v>
      </c>
      <c r="E17" s="37"/>
      <c r="F17" s="48"/>
      <c r="G17" s="49"/>
      <c r="H17" s="374"/>
    </row>
    <row r="18" spans="1:8" s="371" customFormat="1" ht="12.75" customHeight="1">
      <c r="A18" s="17"/>
      <c r="B18" s="112">
        <v>1</v>
      </c>
      <c r="C18" s="112" t="s">
        <v>333</v>
      </c>
      <c r="D18" s="65">
        <v>6</v>
      </c>
      <c r="E18" s="37"/>
      <c r="F18" s="48"/>
      <c r="G18" s="49"/>
      <c r="H18" s="374"/>
    </row>
    <row r="19" spans="1:8" s="371" customFormat="1" ht="12.75" customHeight="1">
      <c r="A19" s="17"/>
      <c r="B19" s="44"/>
      <c r="C19" s="44"/>
      <c r="D19" s="16"/>
      <c r="E19" s="45"/>
      <c r="F19" s="46"/>
      <c r="G19" s="47"/>
      <c r="H19" s="374"/>
    </row>
    <row r="20" spans="1:8" s="376" customFormat="1" ht="12.75" customHeight="1">
      <c r="A20" s="51"/>
      <c r="B20" s="44"/>
      <c r="C20" s="44"/>
      <c r="D20" s="16"/>
      <c r="E20" s="19"/>
      <c r="F20" s="18"/>
      <c r="G20" s="17"/>
      <c r="H20" s="375"/>
    </row>
    <row r="21" spans="1:8" s="376" customFormat="1" ht="12.75" customHeight="1">
      <c r="A21" s="51"/>
      <c r="B21" s="17"/>
      <c r="C21" s="17"/>
      <c r="D21" s="16"/>
      <c r="E21" s="19"/>
      <c r="F21" s="18"/>
      <c r="G21" s="17"/>
      <c r="H21" s="375"/>
    </row>
  </sheetData>
  <sheetProtection algorithmName="SHA-512" hashValue="aIClcN6w2nKBGbZh9lnW0R+Bpe60KP2K8COlTN3FZGp0uwCZRj7HgbH122GB3k80OuQ5u2riMzZz52Vs8kdz7w==" saltValue="1TpV2CKVCklEuVbFSSC4eA==" spinCount="100000" sheet="1" objects="1" scenarios="1" formatColumns="0" formatRows="0"/>
  <mergeCells count="3">
    <mergeCell ref="B3:G3"/>
    <mergeCell ref="C6:G6"/>
    <mergeCell ref="B15:C15"/>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2">
    <tabColor rgb="FFFFFF00"/>
  </sheetPr>
  <dimension ref="A2:AMH27"/>
  <sheetViews>
    <sheetView showGridLines="0" showZeros="0" zoomScaleNormal="100" zoomScaleSheetLayoutView="100" workbookViewId="0"/>
  </sheetViews>
  <sheetFormatPr defaultColWidth="9.140625" defaultRowHeight="15.75"/>
  <cols>
    <col min="1" max="1" width="3.7109375" style="235" customWidth="1"/>
    <col min="2" max="2" width="8.85546875" style="239" customWidth="1"/>
    <col min="3" max="3" width="35.85546875" style="236" customWidth="1"/>
    <col min="4" max="4" width="8.7109375" style="238" customWidth="1"/>
    <col min="5" max="5" width="11.7109375" style="237" customWidth="1"/>
    <col min="6" max="6" width="14" style="238" bestFit="1" customWidth="1"/>
    <col min="7" max="7" width="8.85546875" style="238" customWidth="1"/>
    <col min="8" max="9" width="20.7109375" style="238" customWidth="1"/>
    <col min="10" max="10" width="10.5703125" style="1" customWidth="1"/>
    <col min="11" max="11" width="18.28515625" style="1" customWidth="1"/>
    <col min="12" max="1022" width="9.140625" style="1"/>
    <col min="1023" max="16384" width="9.140625" style="318"/>
  </cols>
  <sheetData>
    <row r="2" spans="1:46" ht="18" customHeight="1">
      <c r="A2" s="234"/>
      <c r="B2" s="645" t="s">
        <v>0</v>
      </c>
      <c r="C2" s="666" t="s">
        <v>1</v>
      </c>
      <c r="D2" s="667"/>
      <c r="E2" s="667"/>
      <c r="F2" s="667"/>
      <c r="G2" s="667"/>
      <c r="H2" s="667"/>
      <c r="I2" s="668"/>
    </row>
    <row r="3" spans="1:46" ht="18" customHeight="1">
      <c r="A3" s="234"/>
      <c r="B3" s="645"/>
      <c r="C3" s="649" t="s">
        <v>433</v>
      </c>
      <c r="D3" s="650"/>
      <c r="E3" s="650"/>
      <c r="F3" s="650"/>
      <c r="G3" s="650"/>
      <c r="H3" s="650"/>
      <c r="I3" s="651"/>
      <c r="K3" s="319"/>
      <c r="L3" s="320"/>
      <c r="M3" s="320"/>
      <c r="N3" s="320"/>
      <c r="AI3" s="320"/>
      <c r="AJ3" s="320"/>
      <c r="AK3" s="320"/>
      <c r="AL3" s="320"/>
      <c r="AM3" s="320"/>
      <c r="AN3" s="320"/>
      <c r="AO3" s="320"/>
      <c r="AP3" s="320"/>
      <c r="AQ3" s="320"/>
      <c r="AR3" s="320"/>
      <c r="AS3" s="320"/>
      <c r="AT3" s="321"/>
    </row>
    <row r="4" spans="1:46" ht="18" customHeight="1">
      <c r="A4" s="234"/>
      <c r="B4" s="644" t="s">
        <v>2</v>
      </c>
      <c r="C4" s="649" t="s">
        <v>434</v>
      </c>
      <c r="D4" s="650"/>
      <c r="E4" s="650"/>
      <c r="F4" s="650"/>
      <c r="G4" s="650"/>
      <c r="H4" s="650"/>
      <c r="I4" s="651"/>
    </row>
    <row r="5" spans="1:46" ht="42.75" customHeight="1">
      <c r="A5" s="234"/>
      <c r="B5" s="644"/>
      <c r="C5" s="669" t="s">
        <v>471</v>
      </c>
      <c r="D5" s="670"/>
      <c r="E5" s="670"/>
      <c r="F5" s="670"/>
      <c r="G5" s="670"/>
      <c r="H5" s="670"/>
      <c r="I5" s="671"/>
      <c r="K5" s="322"/>
    </row>
    <row r="6" spans="1:46" ht="18" customHeight="1">
      <c r="A6" s="234"/>
      <c r="B6" s="644"/>
      <c r="C6" s="664" t="s">
        <v>9</v>
      </c>
      <c r="D6" s="664"/>
      <c r="E6" s="664"/>
      <c r="F6" s="665" t="s">
        <v>4</v>
      </c>
      <c r="G6" s="665"/>
      <c r="H6" s="665"/>
      <c r="I6" s="601">
        <v>0.24179999999999999</v>
      </c>
    </row>
    <row r="7" spans="1:46" ht="18" customHeight="1">
      <c r="A7" s="234"/>
      <c r="B7" s="655"/>
      <c r="C7" s="662" t="s">
        <v>10</v>
      </c>
      <c r="D7" s="662"/>
      <c r="E7" s="662"/>
      <c r="F7" s="663" t="s">
        <v>5</v>
      </c>
      <c r="G7" s="663"/>
      <c r="H7" s="663"/>
      <c r="I7" s="602">
        <v>0.14019999999999999</v>
      </c>
    </row>
    <row r="8" spans="1:46" ht="54" customHeight="1">
      <c r="A8" s="234"/>
      <c r="B8" s="218" t="s">
        <v>6</v>
      </c>
      <c r="C8" s="217" t="s">
        <v>7</v>
      </c>
      <c r="D8" s="217" t="s">
        <v>13</v>
      </c>
      <c r="E8" s="216" t="s">
        <v>14</v>
      </c>
      <c r="F8" s="217" t="s">
        <v>362</v>
      </c>
      <c r="G8" s="217" t="s">
        <v>15</v>
      </c>
      <c r="H8" s="217" t="s">
        <v>363</v>
      </c>
      <c r="I8" s="217" t="s">
        <v>364</v>
      </c>
    </row>
    <row r="9" spans="1:46" s="1" customFormat="1">
      <c r="A9" s="235"/>
      <c r="B9" s="273"/>
      <c r="C9" s="215"/>
      <c r="D9" s="275"/>
      <c r="E9" s="276"/>
      <c r="F9" s="275"/>
      <c r="G9" s="275"/>
      <c r="H9" s="275"/>
      <c r="I9" s="242"/>
    </row>
    <row r="10" spans="1:46" s="1" customFormat="1">
      <c r="A10" s="235"/>
      <c r="B10" s="226">
        <f>B14</f>
        <v>1</v>
      </c>
      <c r="C10" s="227" t="str">
        <f>UPPER(C14)</f>
        <v>INSTALAÇÃO DO CANTEIRO</v>
      </c>
      <c r="D10" s="240"/>
      <c r="E10" s="241"/>
      <c r="F10" s="240"/>
      <c r="G10" s="240"/>
      <c r="H10" s="214"/>
      <c r="I10" s="223">
        <f>I23</f>
        <v>0</v>
      </c>
    </row>
    <row r="11" spans="1:46" s="1" customFormat="1">
      <c r="A11" s="235"/>
      <c r="B11" s="226"/>
      <c r="C11" s="227"/>
      <c r="D11" s="240"/>
      <c r="E11" s="241"/>
      <c r="F11" s="240"/>
      <c r="G11" s="240"/>
      <c r="H11" s="214"/>
      <c r="I11" s="223"/>
    </row>
    <row r="12" spans="1:46" s="1" customFormat="1">
      <c r="A12" s="235"/>
      <c r="B12" s="243"/>
      <c r="C12" s="244" t="s">
        <v>8</v>
      </c>
      <c r="D12" s="244"/>
      <c r="E12" s="245"/>
      <c r="F12" s="244"/>
      <c r="G12" s="244"/>
      <c r="H12" s="213"/>
      <c r="I12" s="222">
        <f>SUM(I9:I11)</f>
        <v>0</v>
      </c>
      <c r="J12" s="3"/>
      <c r="K12" s="15"/>
    </row>
    <row r="13" spans="1:46" s="4" customFormat="1">
      <c r="A13" s="211"/>
      <c r="B13" s="246"/>
      <c r="C13" s="247"/>
      <c r="D13" s="248"/>
      <c r="E13" s="249"/>
      <c r="F13" s="249"/>
      <c r="G13" s="249"/>
      <c r="H13" s="210"/>
      <c r="I13" s="221"/>
      <c r="K13" s="323"/>
    </row>
    <row r="14" spans="1:46" s="5" customFormat="1" ht="16.5" thickBot="1">
      <c r="A14" s="250"/>
      <c r="B14" s="251">
        <v>1</v>
      </c>
      <c r="C14" s="252" t="s">
        <v>16</v>
      </c>
      <c r="D14" s="253"/>
      <c r="E14" s="254"/>
      <c r="F14" s="254"/>
      <c r="G14" s="255"/>
      <c r="H14" s="209"/>
      <c r="I14" s="208"/>
      <c r="J14" s="6"/>
      <c r="K14" s="232"/>
    </row>
    <row r="15" spans="1:46" s="1" customFormat="1" ht="48" thickBot="1">
      <c r="A15" s="235"/>
      <c r="B15" s="256" t="s">
        <v>17</v>
      </c>
      <c r="C15" s="257" t="s">
        <v>481</v>
      </c>
      <c r="D15" s="258" t="s">
        <v>18</v>
      </c>
      <c r="E15" s="259">
        <v>20</v>
      </c>
      <c r="F15" s="204"/>
      <c r="G15" s="228">
        <f t="shared" ref="G15:G21" si="0">$I$6</f>
        <v>0.24179999999999999</v>
      </c>
      <c r="H15" s="209">
        <f>ROUND(F15*(G15+1),2)</f>
        <v>0</v>
      </c>
      <c r="I15" s="209">
        <f>ROUND(E15*H15,2)</f>
        <v>0</v>
      </c>
    </row>
    <row r="16" spans="1:46" s="1" customFormat="1" ht="48" thickBot="1">
      <c r="A16" s="235"/>
      <c r="B16" s="256" t="s">
        <v>19</v>
      </c>
      <c r="C16" s="257" t="s">
        <v>473</v>
      </c>
      <c r="D16" s="258" t="s">
        <v>18</v>
      </c>
      <c r="E16" s="287">
        <v>100</v>
      </c>
      <c r="F16" s="204"/>
      <c r="G16" s="228">
        <f t="shared" si="0"/>
        <v>0.24179999999999999</v>
      </c>
      <c r="H16" s="209">
        <f t="shared" ref="H16:H21" si="1">ROUND(F16*(G16+1),2)</f>
        <v>0</v>
      </c>
      <c r="I16" s="209">
        <f t="shared" ref="I16:I21" si="2">ROUND(E16*H16,2)</f>
        <v>0</v>
      </c>
    </row>
    <row r="17" spans="1:14" s="1" customFormat="1" ht="48" thickBot="1">
      <c r="A17" s="235"/>
      <c r="B17" s="256" t="s">
        <v>20</v>
      </c>
      <c r="C17" s="257" t="s">
        <v>482</v>
      </c>
      <c r="D17" s="258" t="s">
        <v>18</v>
      </c>
      <c r="E17" s="287">
        <v>50</v>
      </c>
      <c r="F17" s="204"/>
      <c r="G17" s="228">
        <f t="shared" si="0"/>
        <v>0.24179999999999999</v>
      </c>
      <c r="H17" s="209">
        <f t="shared" si="1"/>
        <v>0</v>
      </c>
      <c r="I17" s="209">
        <f t="shared" si="2"/>
        <v>0</v>
      </c>
    </row>
    <row r="18" spans="1:14" s="1" customFormat="1" ht="32.25" thickBot="1">
      <c r="A18" s="235"/>
      <c r="B18" s="256" t="s">
        <v>21</v>
      </c>
      <c r="C18" s="257" t="s">
        <v>474</v>
      </c>
      <c r="D18" s="258" t="s">
        <v>18</v>
      </c>
      <c r="E18" s="287">
        <v>50</v>
      </c>
      <c r="F18" s="204"/>
      <c r="G18" s="228">
        <f t="shared" si="0"/>
        <v>0.24179999999999999</v>
      </c>
      <c r="H18" s="209">
        <f t="shared" si="1"/>
        <v>0</v>
      </c>
      <c r="I18" s="209">
        <f t="shared" si="2"/>
        <v>0</v>
      </c>
    </row>
    <row r="19" spans="1:14" s="1" customFormat="1" ht="48" thickBot="1">
      <c r="A19" s="235"/>
      <c r="B19" s="256" t="s">
        <v>125</v>
      </c>
      <c r="C19" s="257" t="s">
        <v>475</v>
      </c>
      <c r="D19" s="258" t="s">
        <v>18</v>
      </c>
      <c r="E19" s="287">
        <v>25</v>
      </c>
      <c r="F19" s="204"/>
      <c r="G19" s="228">
        <f t="shared" si="0"/>
        <v>0.24179999999999999</v>
      </c>
      <c r="H19" s="209">
        <f t="shared" si="1"/>
        <v>0</v>
      </c>
      <c r="I19" s="209">
        <f t="shared" si="2"/>
        <v>0</v>
      </c>
    </row>
    <row r="20" spans="1:14" s="1" customFormat="1" ht="48" thickBot="1">
      <c r="A20" s="235"/>
      <c r="B20" s="256" t="s">
        <v>130</v>
      </c>
      <c r="C20" s="257" t="s">
        <v>492</v>
      </c>
      <c r="D20" s="258" t="s">
        <v>18</v>
      </c>
      <c r="E20" s="287">
        <v>73.400000000000006</v>
      </c>
      <c r="F20" s="204"/>
      <c r="G20" s="228">
        <f t="shared" si="0"/>
        <v>0.24179999999999999</v>
      </c>
      <c r="H20" s="209">
        <f t="shared" si="1"/>
        <v>0</v>
      </c>
      <c r="I20" s="209">
        <f t="shared" si="2"/>
        <v>0</v>
      </c>
    </row>
    <row r="21" spans="1:14" s="1" customFormat="1" ht="16.5" thickBot="1">
      <c r="A21" s="235"/>
      <c r="B21" s="256" t="s">
        <v>148</v>
      </c>
      <c r="C21" s="257" t="s">
        <v>22</v>
      </c>
      <c r="D21" s="258" t="s">
        <v>18</v>
      </c>
      <c r="E21" s="287">
        <v>32</v>
      </c>
      <c r="F21" s="204"/>
      <c r="G21" s="228">
        <f t="shared" si="0"/>
        <v>0.24179999999999999</v>
      </c>
      <c r="H21" s="209">
        <f t="shared" si="1"/>
        <v>0</v>
      </c>
      <c r="I21" s="209">
        <f t="shared" si="2"/>
        <v>0</v>
      </c>
    </row>
    <row r="22" spans="1:14" s="5" customFormat="1">
      <c r="A22" s="250"/>
      <c r="B22" s="256"/>
      <c r="C22" s="260"/>
      <c r="D22" s="253"/>
      <c r="E22" s="254"/>
      <c r="F22" s="262"/>
      <c r="G22" s="255"/>
      <c r="H22" s="209"/>
      <c r="I22" s="209"/>
      <c r="J22" s="1"/>
      <c r="K22" s="1"/>
      <c r="L22" s="1"/>
      <c r="M22" s="1"/>
      <c r="N22" s="1"/>
    </row>
    <row r="23" spans="1:14" s="5" customFormat="1">
      <c r="A23" s="250"/>
      <c r="B23" s="256"/>
      <c r="C23" s="244" t="s">
        <v>23</v>
      </c>
      <c r="D23" s="261"/>
      <c r="E23" s="262"/>
      <c r="F23" s="262"/>
      <c r="G23" s="263"/>
      <c r="H23" s="209"/>
      <c r="I23" s="207">
        <f>SUM(I15:I22)</f>
        <v>0</v>
      </c>
      <c r="J23" s="1"/>
      <c r="K23" s="1"/>
      <c r="L23" s="1"/>
      <c r="M23" s="1"/>
      <c r="N23" s="1"/>
    </row>
    <row r="24" spans="1:14" s="5" customFormat="1">
      <c r="A24" s="250"/>
      <c r="B24" s="256"/>
      <c r="C24" s="244"/>
      <c r="D24" s="261"/>
      <c r="E24" s="262"/>
      <c r="F24" s="262"/>
      <c r="G24" s="263"/>
      <c r="H24" s="209"/>
      <c r="I24" s="207"/>
      <c r="J24" s="6"/>
      <c r="K24" s="232"/>
    </row>
    <row r="25" spans="1:14" s="5" customFormat="1">
      <c r="A25" s="250"/>
      <c r="B25" s="256"/>
      <c r="C25" s="244"/>
      <c r="D25" s="261"/>
      <c r="E25" s="262"/>
      <c r="F25" s="262"/>
      <c r="G25" s="263"/>
      <c r="H25" s="209"/>
      <c r="I25" s="207"/>
      <c r="J25" s="6"/>
      <c r="K25" s="232"/>
    </row>
    <row r="26" spans="1:14">
      <c r="B26" s="264"/>
      <c r="C26" s="265" t="s">
        <v>8</v>
      </c>
      <c r="D26" s="266"/>
      <c r="E26" s="267"/>
      <c r="F26" s="267"/>
      <c r="G26" s="267"/>
      <c r="H26" s="206"/>
      <c r="I26" s="205">
        <f>SUM(I14:I25)/2</f>
        <v>0</v>
      </c>
    </row>
    <row r="27" spans="1:14">
      <c r="B27" s="246"/>
      <c r="C27" s="268"/>
      <c r="D27" s="314"/>
      <c r="E27" s="249"/>
      <c r="F27" s="315"/>
      <c r="G27" s="315"/>
      <c r="H27" s="315"/>
      <c r="I27" s="249"/>
    </row>
  </sheetData>
  <sheetProtection algorithmName="SHA-512" hashValue="fVLIUl6G4pIVHn6pi58FXDC5aiuJdwnc9GNlVv3DGcgK0g2a9j7kzskDC6lnvRfngj5fXE5/hx9APlDniUgQsQ==" saltValue="D9IiLZkt4kk26aeaKcvlhA==" spinCount="100000" sheet="1" objects="1" scenarios="1" formatColumns="0" formatRows="0"/>
  <mergeCells count="10">
    <mergeCell ref="C7:E7"/>
    <mergeCell ref="F7:H7"/>
    <mergeCell ref="B4:B7"/>
    <mergeCell ref="B2:B3"/>
    <mergeCell ref="C6:E6"/>
    <mergeCell ref="F6:H6"/>
    <mergeCell ref="C2:I2"/>
    <mergeCell ref="C3:I3"/>
    <mergeCell ref="C4:I4"/>
    <mergeCell ref="C5:I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1" manualBreakCount="1">
    <brk id="13" max="1638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ilha2">
    <tabColor rgb="FFFFFF00"/>
  </sheetPr>
  <dimension ref="A2:AMH21"/>
  <sheetViews>
    <sheetView showGridLines="0" zoomScaleNormal="100" zoomScaleSheetLayoutView="100" workbookViewId="0"/>
  </sheetViews>
  <sheetFormatPr defaultColWidth="9.140625" defaultRowHeight="15.75"/>
  <cols>
    <col min="1" max="1" width="3.7109375" style="235" customWidth="1"/>
    <col min="2" max="2" width="8.85546875" style="239" customWidth="1"/>
    <col min="3" max="3" width="35.85546875" style="236" customWidth="1"/>
    <col min="4" max="4" width="8.7109375" style="238" customWidth="1"/>
    <col min="5" max="5" width="16" style="237" customWidth="1"/>
    <col min="6" max="6" width="11.140625" style="238" customWidth="1"/>
    <col min="7" max="7" width="8.85546875" style="238" customWidth="1"/>
    <col min="8" max="9" width="20.7109375" style="238" customWidth="1"/>
    <col min="10" max="10" width="10.5703125" style="1" customWidth="1"/>
    <col min="11" max="11" width="18.28515625" style="1" customWidth="1"/>
    <col min="12" max="1022" width="9.140625" style="1"/>
    <col min="1023" max="16384" width="9.140625" style="318"/>
  </cols>
  <sheetData>
    <row r="2" spans="1:46" ht="18" customHeight="1">
      <c r="A2" s="234"/>
      <c r="B2" s="645" t="s">
        <v>0</v>
      </c>
      <c r="C2" s="666" t="s">
        <v>1</v>
      </c>
      <c r="D2" s="667"/>
      <c r="E2" s="667"/>
      <c r="F2" s="667"/>
      <c r="G2" s="667"/>
      <c r="H2" s="667"/>
      <c r="I2" s="668"/>
    </row>
    <row r="3" spans="1:46" ht="18" customHeight="1">
      <c r="A3" s="234"/>
      <c r="B3" s="645"/>
      <c r="C3" s="649" t="s">
        <v>433</v>
      </c>
      <c r="D3" s="650"/>
      <c r="E3" s="650"/>
      <c r="F3" s="650"/>
      <c r="G3" s="650"/>
      <c r="H3" s="650"/>
      <c r="I3" s="651"/>
      <c r="K3" s="319"/>
      <c r="L3" s="320"/>
      <c r="M3" s="320"/>
      <c r="N3" s="320"/>
      <c r="AI3" s="320"/>
      <c r="AJ3" s="320"/>
      <c r="AK3" s="320"/>
      <c r="AL3" s="320"/>
      <c r="AM3" s="320"/>
      <c r="AN3" s="320"/>
      <c r="AO3" s="320"/>
      <c r="AP3" s="320"/>
      <c r="AQ3" s="320"/>
      <c r="AR3" s="320"/>
      <c r="AS3" s="320"/>
      <c r="AT3" s="321"/>
    </row>
    <row r="4" spans="1:46" ht="18" customHeight="1">
      <c r="A4" s="234"/>
      <c r="B4" s="644" t="s">
        <v>2</v>
      </c>
      <c r="C4" s="649" t="s">
        <v>434</v>
      </c>
      <c r="D4" s="650"/>
      <c r="E4" s="650"/>
      <c r="F4" s="650"/>
      <c r="G4" s="650"/>
      <c r="H4" s="650"/>
      <c r="I4" s="651"/>
    </row>
    <row r="5" spans="1:46" ht="42.75" customHeight="1">
      <c r="A5" s="234"/>
      <c r="B5" s="644"/>
      <c r="C5" s="669" t="s">
        <v>471</v>
      </c>
      <c r="D5" s="670"/>
      <c r="E5" s="670"/>
      <c r="F5" s="670"/>
      <c r="G5" s="670"/>
      <c r="H5" s="670"/>
      <c r="I5" s="671"/>
      <c r="K5" s="322"/>
    </row>
    <row r="6" spans="1:46" ht="29.25" customHeight="1">
      <c r="A6" s="234"/>
      <c r="B6" s="644"/>
      <c r="C6" s="664" t="s">
        <v>472</v>
      </c>
      <c r="D6" s="664"/>
      <c r="E6" s="664"/>
      <c r="F6" s="665" t="s">
        <v>4</v>
      </c>
      <c r="G6" s="665"/>
      <c r="H6" s="665"/>
      <c r="I6" s="601">
        <v>0.24179999999999999</v>
      </c>
    </row>
    <row r="7" spans="1:46" ht="24" customHeight="1">
      <c r="A7" s="234"/>
      <c r="B7" s="655"/>
      <c r="C7" s="662" t="s">
        <v>10</v>
      </c>
      <c r="D7" s="662"/>
      <c r="E7" s="662"/>
      <c r="F7" s="663" t="s">
        <v>5</v>
      </c>
      <c r="G7" s="663"/>
      <c r="H7" s="663"/>
      <c r="I7" s="602">
        <v>0.14019999999999999</v>
      </c>
    </row>
    <row r="8" spans="1:46" ht="54" customHeight="1">
      <c r="A8" s="234"/>
      <c r="B8" s="218" t="s">
        <v>6</v>
      </c>
      <c r="C8" s="217" t="s">
        <v>7</v>
      </c>
      <c r="D8" s="217" t="s">
        <v>13</v>
      </c>
      <c r="E8" s="216" t="s">
        <v>14</v>
      </c>
      <c r="F8" s="217" t="s">
        <v>362</v>
      </c>
      <c r="G8" s="217" t="s">
        <v>15</v>
      </c>
      <c r="H8" s="217" t="s">
        <v>363</v>
      </c>
      <c r="I8" s="217" t="s">
        <v>364</v>
      </c>
    </row>
    <row r="9" spans="1:46" s="1" customFormat="1">
      <c r="A9" s="235"/>
      <c r="B9" s="273"/>
      <c r="C9" s="215"/>
      <c r="D9" s="275"/>
      <c r="E9" s="276"/>
      <c r="F9" s="275"/>
      <c r="G9" s="275"/>
      <c r="H9" s="275"/>
      <c r="I9" s="242"/>
    </row>
    <row r="10" spans="1:46" s="1" customFormat="1" ht="31.5">
      <c r="A10" s="235"/>
      <c r="B10" s="317">
        <f>B14</f>
        <v>1</v>
      </c>
      <c r="C10" s="227" t="str">
        <f>UPPER(C14)</f>
        <v>OPERAÇÃO E MANUTENÇÃO DO CANTEIRO DE OBRAS</v>
      </c>
      <c r="D10" s="240"/>
      <c r="E10" s="241"/>
      <c r="F10" s="240"/>
      <c r="G10" s="240"/>
      <c r="H10" s="240"/>
      <c r="I10" s="223">
        <f>I17</f>
        <v>0</v>
      </c>
    </row>
    <row r="11" spans="1:46" s="1" customFormat="1">
      <c r="A11" s="235"/>
      <c r="B11" s="317"/>
      <c r="C11" s="227"/>
      <c r="D11" s="240"/>
      <c r="E11" s="241"/>
      <c r="F11" s="240"/>
      <c r="G11" s="240"/>
      <c r="H11" s="240"/>
      <c r="I11" s="171"/>
    </row>
    <row r="12" spans="1:46" s="1" customFormat="1">
      <c r="A12" s="235"/>
      <c r="B12" s="243"/>
      <c r="C12" s="244" t="s">
        <v>8</v>
      </c>
      <c r="D12" s="244"/>
      <c r="E12" s="245"/>
      <c r="F12" s="244"/>
      <c r="G12" s="244"/>
      <c r="H12" s="244"/>
      <c r="I12" s="222">
        <f>SUM(I9:I11)</f>
        <v>0</v>
      </c>
      <c r="J12" s="3"/>
      <c r="K12" s="15"/>
    </row>
    <row r="13" spans="1:46" s="4" customFormat="1">
      <c r="A13" s="211"/>
      <c r="B13" s="278"/>
      <c r="C13" s="279"/>
      <c r="D13" s="280"/>
      <c r="E13" s="270"/>
      <c r="F13" s="270"/>
      <c r="G13" s="270"/>
      <c r="H13" s="270"/>
      <c r="I13" s="220"/>
      <c r="K13" s="323"/>
    </row>
    <row r="14" spans="1:46" s="5" customFormat="1" ht="32.25" thickBot="1">
      <c r="A14" s="250"/>
      <c r="B14" s="251">
        <v>1</v>
      </c>
      <c r="C14" s="252" t="s">
        <v>24</v>
      </c>
      <c r="D14" s="293"/>
      <c r="E14" s="294"/>
      <c r="F14" s="294"/>
      <c r="G14" s="313"/>
      <c r="H14" s="313"/>
      <c r="I14" s="187"/>
      <c r="J14" s="1"/>
      <c r="K14" s="1"/>
      <c r="L14" s="1"/>
      <c r="M14" s="1"/>
      <c r="N14" s="1"/>
    </row>
    <row r="15" spans="1:46" s="1" customFormat="1" ht="16.5" thickBot="1">
      <c r="A15" s="235"/>
      <c r="B15" s="256" t="s">
        <v>17</v>
      </c>
      <c r="C15" s="257" t="s">
        <v>275</v>
      </c>
      <c r="D15" s="258" t="s">
        <v>277</v>
      </c>
      <c r="E15" s="259">
        <v>1488</v>
      </c>
      <c r="F15" s="204"/>
      <c r="G15" s="228">
        <f>$I$6</f>
        <v>0.24179999999999999</v>
      </c>
      <c r="H15" s="209">
        <f t="shared" ref="H15" si="0">ROUND(F15*(G15+1),2)</f>
        <v>0</v>
      </c>
      <c r="I15" s="209">
        <f t="shared" ref="I15" si="1">ROUND(E15*H15,2)</f>
        <v>0</v>
      </c>
    </row>
    <row r="16" spans="1:46" s="5" customFormat="1">
      <c r="A16" s="250"/>
      <c r="B16" s="324"/>
      <c r="C16" s="325"/>
      <c r="D16" s="293"/>
      <c r="E16" s="294"/>
      <c r="F16" s="294"/>
      <c r="G16" s="313"/>
      <c r="H16" s="255"/>
      <c r="I16" s="187"/>
      <c r="J16" s="1"/>
      <c r="K16" s="1"/>
      <c r="L16" s="1"/>
      <c r="M16" s="1"/>
      <c r="N16" s="1"/>
    </row>
    <row r="17" spans="1:14" s="5" customFormat="1">
      <c r="A17" s="250"/>
      <c r="B17" s="324"/>
      <c r="C17" s="244" t="s">
        <v>23</v>
      </c>
      <c r="D17" s="297"/>
      <c r="E17" s="298"/>
      <c r="F17" s="298"/>
      <c r="G17" s="312"/>
      <c r="H17" s="313"/>
      <c r="I17" s="207">
        <f>SUM(I15:I16)</f>
        <v>0</v>
      </c>
      <c r="J17" s="1"/>
      <c r="K17" s="1"/>
      <c r="L17" s="1"/>
      <c r="M17" s="1"/>
      <c r="N17" s="1"/>
    </row>
    <row r="18" spans="1:14" s="5" customFormat="1">
      <c r="A18" s="250"/>
      <c r="B18" s="324"/>
      <c r="C18" s="299"/>
      <c r="D18" s="297"/>
      <c r="E18" s="298"/>
      <c r="F18" s="298"/>
      <c r="G18" s="312"/>
      <c r="H18" s="313"/>
      <c r="I18" s="149"/>
      <c r="J18" s="6"/>
      <c r="K18" s="232"/>
    </row>
    <row r="19" spans="1:14" s="5" customFormat="1">
      <c r="A19" s="250"/>
      <c r="B19" s="324"/>
      <c r="C19" s="299"/>
      <c r="D19" s="297"/>
      <c r="E19" s="298"/>
      <c r="F19" s="298"/>
      <c r="G19" s="312"/>
      <c r="H19" s="313"/>
      <c r="I19" s="149"/>
      <c r="J19" s="6"/>
      <c r="K19" s="232"/>
    </row>
    <row r="20" spans="1:14" s="1" customFormat="1">
      <c r="A20" s="235"/>
      <c r="B20" s="288"/>
      <c r="C20" s="265" t="s">
        <v>8</v>
      </c>
      <c r="D20" s="302"/>
      <c r="E20" s="283"/>
      <c r="F20" s="283"/>
      <c r="G20" s="283"/>
      <c r="H20" s="283"/>
      <c r="I20" s="205">
        <f>SUM(I14:I19)/2</f>
        <v>0</v>
      </c>
    </row>
    <row r="21" spans="1:14" s="1" customFormat="1">
      <c r="A21" s="235"/>
      <c r="B21" s="278"/>
      <c r="C21" s="303"/>
      <c r="D21" s="269"/>
      <c r="E21" s="270"/>
      <c r="F21" s="271"/>
      <c r="G21" s="271"/>
      <c r="H21" s="271"/>
      <c r="I21" s="191"/>
    </row>
  </sheetData>
  <sheetProtection algorithmName="SHA-512" hashValue="NXZDn3zEpI/0ZbbhtH/5UrhtpcxnVbLRsWUDd19KzKdQyogMKA5vF7iuS6vYYwHCoynOctZ2vzrj3HKqtG1c3g==" saltValue="dCsy2sv2f9XYOFhYi4hpwA==" spinCount="100000" sheet="1" objects="1" scenarios="1" formatColumns="0" formatRows="0"/>
  <mergeCells count="10">
    <mergeCell ref="B2:B3"/>
    <mergeCell ref="B4:B7"/>
    <mergeCell ref="C2:I2"/>
    <mergeCell ref="C3:I3"/>
    <mergeCell ref="C4:I4"/>
    <mergeCell ref="C5:I5"/>
    <mergeCell ref="C6:E6"/>
    <mergeCell ref="F6:H6"/>
    <mergeCell ref="C7:E7"/>
    <mergeCell ref="F7:H7"/>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1" manualBreakCount="1">
    <brk id="13" max="16383" man="1"/>
  </rowBreaks>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3">
    <tabColor rgb="FFFFFF00"/>
  </sheetPr>
  <dimension ref="A2:AMJ68"/>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239" customWidth="1"/>
    <col min="6" max="6" width="8.7109375" style="238" customWidth="1"/>
    <col min="7" max="7" width="11.7109375" style="237" customWidth="1"/>
    <col min="8" max="8" width="14" style="238" bestFit="1" customWidth="1"/>
    <col min="9" max="9" width="8.85546875" style="238" customWidth="1"/>
    <col min="10" max="11" width="20.7109375" style="238" customWidth="1"/>
    <col min="12" max="12" width="11.5703125" style="1" customWidth="1"/>
    <col min="13" max="13" width="18.28515625" style="1" customWidth="1"/>
    <col min="14" max="1024" width="9.140625" style="1"/>
    <col min="1025" max="16384" width="9.140625" style="318"/>
  </cols>
  <sheetData>
    <row r="2" spans="1:48" ht="18" customHeight="1">
      <c r="A2" s="234"/>
      <c r="B2" s="645" t="s">
        <v>0</v>
      </c>
      <c r="C2" s="666" t="s">
        <v>1</v>
      </c>
      <c r="D2" s="667"/>
      <c r="E2" s="667"/>
      <c r="F2" s="667"/>
      <c r="G2" s="667"/>
      <c r="H2" s="667"/>
      <c r="I2" s="667"/>
      <c r="J2" s="667"/>
      <c r="K2" s="668"/>
      <c r="M2" s="7"/>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c r="M4" s="7"/>
    </row>
    <row r="5" spans="1:48" ht="42.75" customHeight="1">
      <c r="A5" s="234"/>
      <c r="B5" s="644"/>
      <c r="C5" s="669" t="s">
        <v>471</v>
      </c>
      <c r="D5" s="670"/>
      <c r="E5" s="670"/>
      <c r="F5" s="670"/>
      <c r="G5" s="670"/>
      <c r="H5" s="670"/>
      <c r="I5" s="670"/>
      <c r="J5" s="670"/>
      <c r="K5" s="671"/>
      <c r="M5" s="322"/>
    </row>
    <row r="6" spans="1:48" ht="18" customHeight="1">
      <c r="A6" s="234"/>
      <c r="B6" s="649"/>
      <c r="C6" s="656" t="s">
        <v>28</v>
      </c>
      <c r="D6" s="674"/>
      <c r="E6" s="674"/>
      <c r="F6" s="674"/>
      <c r="G6" s="658"/>
      <c r="H6" s="675" t="s">
        <v>4</v>
      </c>
      <c r="I6" s="665"/>
      <c r="J6" s="665"/>
      <c r="K6" s="601">
        <v>0.24179999999999999</v>
      </c>
      <c r="M6" s="7"/>
    </row>
    <row r="7" spans="1:48" ht="18" customHeight="1">
      <c r="A7" s="234"/>
      <c r="B7" s="673"/>
      <c r="C7" s="662" t="s">
        <v>10</v>
      </c>
      <c r="D7" s="662"/>
      <c r="E7" s="662"/>
      <c r="F7" s="662"/>
      <c r="G7" s="662"/>
      <c r="H7" s="672" t="s">
        <v>5</v>
      </c>
      <c r="I7" s="663"/>
      <c r="J7" s="663"/>
      <c r="K7" s="602">
        <v>0.14019999999999999</v>
      </c>
      <c r="M7" s="7"/>
    </row>
    <row r="8" spans="1:48" ht="54" customHeight="1">
      <c r="A8" s="234"/>
      <c r="B8" s="218" t="s">
        <v>6</v>
      </c>
      <c r="C8" s="217" t="s">
        <v>7</v>
      </c>
      <c r="D8" s="200" t="s">
        <v>11</v>
      </c>
      <c r="E8" s="216" t="s">
        <v>12</v>
      </c>
      <c r="F8" s="217" t="s">
        <v>13</v>
      </c>
      <c r="G8" s="216" t="s">
        <v>14</v>
      </c>
      <c r="H8" s="217" t="s">
        <v>362</v>
      </c>
      <c r="I8" s="217" t="s">
        <v>15</v>
      </c>
      <c r="J8" s="217" t="s">
        <v>363</v>
      </c>
      <c r="K8" s="217" t="s">
        <v>364</v>
      </c>
      <c r="M8" s="7"/>
    </row>
    <row r="9" spans="1:48" s="1" customFormat="1">
      <c r="A9" s="235"/>
      <c r="B9" s="327"/>
      <c r="C9" s="328"/>
      <c r="D9" s="329"/>
      <c r="E9" s="330"/>
      <c r="F9" s="330"/>
      <c r="G9" s="331"/>
      <c r="H9" s="330"/>
      <c r="I9" s="330"/>
      <c r="J9" s="330"/>
      <c r="K9" s="332"/>
      <c r="L9" s="8"/>
      <c r="M9" s="8"/>
    </row>
    <row r="10" spans="1:48" s="1" customFormat="1">
      <c r="A10" s="235"/>
      <c r="B10" s="317">
        <f>B24</f>
        <v>1</v>
      </c>
      <c r="C10" s="227" t="s">
        <v>494</v>
      </c>
      <c r="D10" s="229"/>
      <c r="E10" s="240"/>
      <c r="F10" s="240"/>
      <c r="G10" s="241"/>
      <c r="H10" s="240"/>
      <c r="I10" s="240"/>
      <c r="J10" s="214"/>
      <c r="K10" s="223">
        <f>K28</f>
        <v>0</v>
      </c>
      <c r="L10" s="8"/>
      <c r="M10" s="8"/>
    </row>
    <row r="11" spans="1:48" s="1" customFormat="1">
      <c r="A11" s="235"/>
      <c r="B11" s="273"/>
      <c r="C11" s="274"/>
      <c r="D11" s="274"/>
      <c r="E11" s="275"/>
      <c r="F11" s="275"/>
      <c r="G11" s="276"/>
      <c r="H11" s="275"/>
      <c r="I11" s="275"/>
      <c r="J11" s="333"/>
      <c r="K11" s="171"/>
      <c r="L11" s="8"/>
      <c r="M11" s="8"/>
    </row>
    <row r="12" spans="1:48" s="1" customFormat="1">
      <c r="A12" s="235"/>
      <c r="B12" s="317">
        <f>B30</f>
        <v>2</v>
      </c>
      <c r="C12" s="227" t="s">
        <v>495</v>
      </c>
      <c r="D12" s="229"/>
      <c r="E12" s="240"/>
      <c r="F12" s="240"/>
      <c r="G12" s="241"/>
      <c r="H12" s="240"/>
      <c r="I12" s="240"/>
      <c r="J12" s="214"/>
      <c r="K12" s="223">
        <f>K35</f>
        <v>0</v>
      </c>
      <c r="L12" s="8"/>
      <c r="M12" s="8"/>
    </row>
    <row r="13" spans="1:48" s="1" customFormat="1">
      <c r="A13" s="235"/>
      <c r="B13" s="273"/>
      <c r="C13" s="274"/>
      <c r="D13" s="274"/>
      <c r="E13" s="275"/>
      <c r="F13" s="275"/>
      <c r="G13" s="276"/>
      <c r="H13" s="275"/>
      <c r="I13" s="275"/>
      <c r="J13" s="333"/>
      <c r="K13" s="171"/>
      <c r="L13" s="8"/>
      <c r="M13" s="8"/>
    </row>
    <row r="14" spans="1:48" s="1" customFormat="1">
      <c r="A14" s="235"/>
      <c r="B14" s="317">
        <f>B37</f>
        <v>3</v>
      </c>
      <c r="C14" s="227" t="s">
        <v>496</v>
      </c>
      <c r="D14" s="229"/>
      <c r="E14" s="240"/>
      <c r="F14" s="240"/>
      <c r="G14" s="241"/>
      <c r="H14" s="240"/>
      <c r="I14" s="240"/>
      <c r="J14" s="214"/>
      <c r="K14" s="223">
        <f>K45</f>
        <v>0</v>
      </c>
      <c r="L14" s="8"/>
      <c r="M14" s="8"/>
    </row>
    <row r="15" spans="1:48" s="1" customFormat="1">
      <c r="A15" s="235"/>
      <c r="B15" s="273"/>
      <c r="C15" s="274"/>
      <c r="D15" s="274"/>
      <c r="E15" s="275"/>
      <c r="F15" s="275"/>
      <c r="G15" s="276"/>
      <c r="H15" s="275"/>
      <c r="I15" s="275"/>
      <c r="J15" s="333"/>
      <c r="K15" s="171"/>
      <c r="L15" s="8"/>
      <c r="M15" s="8"/>
    </row>
    <row r="16" spans="1:48" s="1" customFormat="1">
      <c r="A16" s="235"/>
      <c r="B16" s="317">
        <f>B47</f>
        <v>4</v>
      </c>
      <c r="C16" s="227" t="s">
        <v>497</v>
      </c>
      <c r="D16" s="229"/>
      <c r="E16" s="240"/>
      <c r="F16" s="240"/>
      <c r="G16" s="241"/>
      <c r="H16" s="240"/>
      <c r="I16" s="240"/>
      <c r="J16" s="214"/>
      <c r="K16" s="223">
        <f>K50</f>
        <v>0</v>
      </c>
      <c r="L16" s="8"/>
      <c r="M16" s="8"/>
    </row>
    <row r="17" spans="1:13" s="1" customFormat="1">
      <c r="A17" s="235"/>
      <c r="B17" s="273"/>
      <c r="C17" s="274"/>
      <c r="D17" s="274"/>
      <c r="E17" s="275"/>
      <c r="F17" s="275"/>
      <c r="G17" s="276"/>
      <c r="H17" s="275"/>
      <c r="I17" s="275"/>
      <c r="J17" s="333"/>
      <c r="K17" s="171"/>
      <c r="L17" s="8"/>
      <c r="M17" s="8"/>
    </row>
    <row r="18" spans="1:13" s="1" customFormat="1" ht="31.5">
      <c r="A18" s="235"/>
      <c r="B18" s="317">
        <f>B52</f>
        <v>5</v>
      </c>
      <c r="C18" s="227" t="s">
        <v>498</v>
      </c>
      <c r="D18" s="334"/>
      <c r="E18" s="317"/>
      <c r="F18" s="240"/>
      <c r="G18" s="241"/>
      <c r="H18" s="240"/>
      <c r="I18" s="240"/>
      <c r="J18" s="214"/>
      <c r="K18" s="223">
        <f>K58</f>
        <v>0</v>
      </c>
    </row>
    <row r="19" spans="1:13" s="1" customFormat="1">
      <c r="A19" s="235"/>
      <c r="B19" s="317"/>
      <c r="C19" s="227"/>
      <c r="D19" s="334"/>
      <c r="E19" s="317"/>
      <c r="F19" s="240"/>
      <c r="G19" s="241"/>
      <c r="H19" s="240"/>
      <c r="I19" s="240"/>
      <c r="J19" s="214"/>
      <c r="K19" s="171"/>
    </row>
    <row r="20" spans="1:13" s="1" customFormat="1">
      <c r="A20" s="235"/>
      <c r="B20" s="317">
        <f>B60</f>
        <v>6</v>
      </c>
      <c r="C20" s="227" t="s">
        <v>499</v>
      </c>
      <c r="D20" s="334"/>
      <c r="E20" s="317"/>
      <c r="F20" s="240"/>
      <c r="G20" s="241"/>
      <c r="H20" s="240"/>
      <c r="I20" s="240"/>
      <c r="J20" s="214"/>
      <c r="K20" s="223">
        <f>K63</f>
        <v>0</v>
      </c>
    </row>
    <row r="21" spans="1:13" s="1" customFormat="1">
      <c r="A21" s="235"/>
      <c r="B21" s="273"/>
      <c r="C21" s="215"/>
      <c r="D21" s="335"/>
      <c r="E21" s="273"/>
      <c r="F21" s="275"/>
      <c r="G21" s="276"/>
      <c r="H21" s="275"/>
      <c r="I21" s="275"/>
      <c r="J21" s="333"/>
      <c r="K21" s="171"/>
    </row>
    <row r="22" spans="1:13" s="1" customFormat="1">
      <c r="A22" s="235"/>
      <c r="B22" s="336"/>
      <c r="C22" s="244" t="s">
        <v>8</v>
      </c>
      <c r="D22" s="244"/>
      <c r="E22" s="244"/>
      <c r="F22" s="244"/>
      <c r="G22" s="245"/>
      <c r="H22" s="244"/>
      <c r="I22" s="244"/>
      <c r="J22" s="213"/>
      <c r="K22" s="222">
        <f>SUM(K9:K21)</f>
        <v>0</v>
      </c>
      <c r="L22" s="3"/>
      <c r="M22" s="15"/>
    </row>
    <row r="23" spans="1:13" s="1" customFormat="1">
      <c r="A23" s="235"/>
      <c r="B23" s="278"/>
      <c r="C23" s="279"/>
      <c r="D23" s="279"/>
      <c r="E23" s="337"/>
      <c r="F23" s="280"/>
      <c r="G23" s="270"/>
      <c r="H23" s="270"/>
      <c r="I23" s="270"/>
      <c r="J23" s="191"/>
      <c r="K23" s="220"/>
      <c r="M23" s="326"/>
    </row>
    <row r="24" spans="1:13" s="1" customFormat="1" ht="16.5" thickBot="1">
      <c r="A24" s="235"/>
      <c r="B24" s="251">
        <v>1</v>
      </c>
      <c r="C24" s="252" t="s">
        <v>29</v>
      </c>
      <c r="D24" s="338"/>
      <c r="E24" s="339"/>
      <c r="F24" s="282"/>
      <c r="G24" s="283"/>
      <c r="H24" s="340"/>
      <c r="I24" s="340"/>
      <c r="J24" s="188"/>
      <c r="K24" s="187"/>
    </row>
    <row r="25" spans="1:13" s="7" customFormat="1" ht="32.25" thickBot="1">
      <c r="A25" s="238"/>
      <c r="B25" s="256" t="s">
        <v>17</v>
      </c>
      <c r="C25" s="257" t="s">
        <v>30</v>
      </c>
      <c r="D25" s="341"/>
      <c r="E25" s="286"/>
      <c r="F25" s="258" t="s">
        <v>31</v>
      </c>
      <c r="G25" s="259">
        <v>203.2</v>
      </c>
      <c r="H25" s="204"/>
      <c r="I25" s="228">
        <f>$K$6</f>
        <v>0.24179999999999999</v>
      </c>
      <c r="J25" s="209">
        <f>ROUND(H25*(I25+1),2)</f>
        <v>0</v>
      </c>
      <c r="K25" s="209">
        <f>ROUND(G25*J25,2)</f>
        <v>0</v>
      </c>
      <c r="M25" s="232"/>
    </row>
    <row r="26" spans="1:13" s="7" customFormat="1" ht="48" thickBot="1">
      <c r="A26" s="238"/>
      <c r="B26" s="256" t="s">
        <v>19</v>
      </c>
      <c r="C26" s="257" t="s">
        <v>32</v>
      </c>
      <c r="D26" s="341"/>
      <c r="E26" s="286"/>
      <c r="F26" s="258" t="s">
        <v>31</v>
      </c>
      <c r="G26" s="287">
        <v>203.2</v>
      </c>
      <c r="H26" s="204"/>
      <c r="I26" s="228">
        <f>$K$6</f>
        <v>0.24179999999999999</v>
      </c>
      <c r="J26" s="209">
        <f>ROUND(H26*(I26+1),2)</f>
        <v>0</v>
      </c>
      <c r="K26" s="209">
        <f>ROUND(G26*J26,2)</f>
        <v>0</v>
      </c>
      <c r="M26" s="232"/>
    </row>
    <row r="27" spans="1:13" s="1" customFormat="1">
      <c r="A27" s="235"/>
      <c r="B27" s="288"/>
      <c r="C27" s="274"/>
      <c r="D27" s="342"/>
      <c r="E27" s="343"/>
      <c r="F27" s="282"/>
      <c r="G27" s="283"/>
      <c r="H27" s="188"/>
      <c r="I27" s="9"/>
      <c r="J27" s="178"/>
      <c r="K27" s="187"/>
    </row>
    <row r="28" spans="1:13" s="1" customFormat="1">
      <c r="A28" s="235"/>
      <c r="B28" s="288"/>
      <c r="C28" s="244" t="s">
        <v>23</v>
      </c>
      <c r="D28" s="342"/>
      <c r="E28" s="339"/>
      <c r="F28" s="290"/>
      <c r="G28" s="291"/>
      <c r="H28" s="176"/>
      <c r="I28" s="9"/>
      <c r="J28" s="178"/>
      <c r="K28" s="207">
        <f>SUM(K25:K27)</f>
        <v>0</v>
      </c>
    </row>
    <row r="29" spans="1:13" s="1" customFormat="1">
      <c r="A29" s="235"/>
      <c r="B29" s="288"/>
      <c r="C29" s="274"/>
      <c r="D29" s="342"/>
      <c r="E29" s="344"/>
      <c r="F29" s="282"/>
      <c r="G29" s="283"/>
      <c r="H29" s="188"/>
      <c r="I29" s="9"/>
      <c r="J29" s="178"/>
      <c r="K29" s="187"/>
    </row>
    <row r="30" spans="1:13" s="5" customFormat="1" ht="16.5" thickBot="1">
      <c r="A30" s="250"/>
      <c r="B30" s="251">
        <v>2</v>
      </c>
      <c r="C30" s="252" t="s">
        <v>33</v>
      </c>
      <c r="D30" s="345"/>
      <c r="E30" s="346"/>
      <c r="F30" s="253"/>
      <c r="G30" s="254"/>
      <c r="H30" s="209"/>
      <c r="I30" s="9"/>
      <c r="J30" s="178"/>
      <c r="K30" s="187"/>
      <c r="L30" s="6"/>
      <c r="M30" s="232"/>
    </row>
    <row r="31" spans="1:13" s="7" customFormat="1" ht="16.5" thickBot="1">
      <c r="A31" s="238"/>
      <c r="B31" s="256" t="s">
        <v>25</v>
      </c>
      <c r="C31" s="257" t="s">
        <v>34</v>
      </c>
      <c r="D31" s="341"/>
      <c r="E31" s="286"/>
      <c r="F31" s="258" t="s">
        <v>31</v>
      </c>
      <c r="G31" s="287">
        <v>106.45</v>
      </c>
      <c r="H31" s="204"/>
      <c r="I31" s="228">
        <f>$K$6</f>
        <v>0.24179999999999999</v>
      </c>
      <c r="J31" s="209">
        <f>ROUND(H31*(I31+1),2)</f>
        <v>0</v>
      </c>
      <c r="K31" s="209">
        <f>ROUND(G31*J31,2)</f>
        <v>0</v>
      </c>
      <c r="M31" s="232"/>
    </row>
    <row r="32" spans="1:13" s="7" customFormat="1" ht="16.5" thickBot="1">
      <c r="A32" s="238"/>
      <c r="B32" s="256" t="s">
        <v>35</v>
      </c>
      <c r="C32" s="257" t="s">
        <v>36</v>
      </c>
      <c r="D32" s="341"/>
      <c r="E32" s="286"/>
      <c r="F32" s="258" t="s">
        <v>18</v>
      </c>
      <c r="G32" s="287">
        <v>8.3000000000000007</v>
      </c>
      <c r="H32" s="204"/>
      <c r="I32" s="228">
        <f>$K$6</f>
        <v>0.24179999999999999</v>
      </c>
      <c r="J32" s="209">
        <f t="shared" ref="J32:J33" si="0">ROUND(H32*(I32+1),2)</f>
        <v>0</v>
      </c>
      <c r="K32" s="209">
        <f t="shared" ref="K32:K33" si="1">ROUND(G32*J32,2)</f>
        <v>0</v>
      </c>
      <c r="M32" s="232"/>
    </row>
    <row r="33" spans="1:13" s="7" customFormat="1" ht="16.5" thickBot="1">
      <c r="A33" s="238"/>
      <c r="B33" s="256" t="s">
        <v>37</v>
      </c>
      <c r="C33" s="257" t="s">
        <v>38</v>
      </c>
      <c r="D33" s="341"/>
      <c r="E33" s="286"/>
      <c r="F33" s="258" t="s">
        <v>18</v>
      </c>
      <c r="G33" s="287">
        <v>133.06</v>
      </c>
      <c r="H33" s="204"/>
      <c r="I33" s="228">
        <f>$K$6</f>
        <v>0.24179999999999999</v>
      </c>
      <c r="J33" s="209">
        <f t="shared" si="0"/>
        <v>0</v>
      </c>
      <c r="K33" s="209">
        <f t="shared" si="1"/>
        <v>0</v>
      </c>
      <c r="M33" s="232"/>
    </row>
    <row r="34" spans="1:13" s="5" customFormat="1">
      <c r="A34" s="250"/>
      <c r="B34" s="295"/>
      <c r="C34" s="347"/>
      <c r="D34" s="342"/>
      <c r="E34" s="348"/>
      <c r="F34" s="293"/>
      <c r="G34" s="294"/>
      <c r="H34" s="178"/>
      <c r="I34" s="9"/>
      <c r="J34" s="178"/>
      <c r="K34" s="187"/>
      <c r="L34" s="6"/>
      <c r="M34" s="232"/>
    </row>
    <row r="35" spans="1:13" s="5" customFormat="1">
      <c r="A35" s="250"/>
      <c r="B35" s="295"/>
      <c r="C35" s="244" t="s">
        <v>27</v>
      </c>
      <c r="D35" s="342"/>
      <c r="E35" s="316"/>
      <c r="F35" s="297"/>
      <c r="G35" s="298"/>
      <c r="H35" s="349"/>
      <c r="I35" s="9"/>
      <c r="J35" s="178"/>
      <c r="K35" s="207">
        <f>SUM(K31:K34)</f>
        <v>0</v>
      </c>
      <c r="L35" s="6"/>
      <c r="M35" s="232"/>
    </row>
    <row r="36" spans="1:13" s="5" customFormat="1">
      <c r="A36" s="250"/>
      <c r="B36" s="295"/>
      <c r="C36" s="316"/>
      <c r="D36" s="342"/>
      <c r="E36" s="348"/>
      <c r="F36" s="293"/>
      <c r="G36" s="294"/>
      <c r="H36" s="178"/>
      <c r="I36" s="9"/>
      <c r="J36" s="178"/>
      <c r="K36" s="187"/>
      <c r="L36" s="6"/>
      <c r="M36" s="232"/>
    </row>
    <row r="37" spans="1:13" s="5" customFormat="1" ht="16.5" thickBot="1">
      <c r="A37" s="250"/>
      <c r="B37" s="251">
        <v>3</v>
      </c>
      <c r="C37" s="252" t="s">
        <v>39</v>
      </c>
      <c r="D37" s="342"/>
      <c r="E37" s="350"/>
      <c r="F37" s="293"/>
      <c r="G37" s="294"/>
      <c r="H37" s="178"/>
      <c r="I37" s="9"/>
      <c r="J37" s="178"/>
      <c r="K37" s="187"/>
      <c r="L37" s="6"/>
      <c r="M37" s="232"/>
    </row>
    <row r="38" spans="1:13" s="5" customFormat="1" ht="48" thickBot="1">
      <c r="A38" s="250"/>
      <c r="B38" s="256" t="s">
        <v>40</v>
      </c>
      <c r="C38" s="257" t="s">
        <v>41</v>
      </c>
      <c r="D38" s="341"/>
      <c r="E38" s="286"/>
      <c r="F38" s="258" t="s">
        <v>42</v>
      </c>
      <c r="G38" s="287">
        <v>90.28</v>
      </c>
      <c r="H38" s="204"/>
      <c r="I38" s="228">
        <f t="shared" ref="I38:I43" si="2">$K$6</f>
        <v>0.24179999999999999</v>
      </c>
      <c r="J38" s="209">
        <f>ROUND(H38*(I38+1),2)</f>
        <v>0</v>
      </c>
      <c r="K38" s="209">
        <f>ROUND(G38*J38,2)</f>
        <v>0</v>
      </c>
      <c r="L38" s="6"/>
      <c r="M38" s="232"/>
    </row>
    <row r="39" spans="1:13" s="5" customFormat="1" ht="63.75" thickBot="1">
      <c r="A39" s="250"/>
      <c r="B39" s="256" t="s">
        <v>43</v>
      </c>
      <c r="C39" s="257" t="s">
        <v>429</v>
      </c>
      <c r="D39" s="341"/>
      <c r="E39" s="286"/>
      <c r="F39" s="258" t="s">
        <v>42</v>
      </c>
      <c r="G39" s="287">
        <v>27.68</v>
      </c>
      <c r="H39" s="204"/>
      <c r="I39" s="228">
        <f t="shared" si="2"/>
        <v>0.24179999999999999</v>
      </c>
      <c r="J39" s="209">
        <f t="shared" ref="J39:J43" si="3">ROUND(H39*(I39+1),2)</f>
        <v>0</v>
      </c>
      <c r="K39" s="209">
        <f t="shared" ref="K39:K43" si="4">ROUND(G39*J39,2)</f>
        <v>0</v>
      </c>
      <c r="L39" s="6"/>
      <c r="M39" s="232"/>
    </row>
    <row r="40" spans="1:13" s="5" customFormat="1" ht="48" thickBot="1">
      <c r="A40" s="250"/>
      <c r="B40" s="256" t="s">
        <v>44</v>
      </c>
      <c r="C40" s="257" t="s">
        <v>371</v>
      </c>
      <c r="D40" s="341"/>
      <c r="E40" s="286"/>
      <c r="F40" s="258" t="s">
        <v>42</v>
      </c>
      <c r="G40" s="287">
        <v>53.27</v>
      </c>
      <c r="H40" s="204"/>
      <c r="I40" s="228">
        <f t="shared" si="2"/>
        <v>0.24179999999999999</v>
      </c>
      <c r="J40" s="209">
        <f t="shared" si="3"/>
        <v>0</v>
      </c>
      <c r="K40" s="209">
        <f t="shared" si="4"/>
        <v>0</v>
      </c>
      <c r="L40" s="6"/>
      <c r="M40" s="232"/>
    </row>
    <row r="41" spans="1:13" s="5" customFormat="1" ht="48" thickBot="1">
      <c r="A41" s="250"/>
      <c r="B41" s="256" t="s">
        <v>45</v>
      </c>
      <c r="C41" s="257" t="s">
        <v>480</v>
      </c>
      <c r="D41" s="341"/>
      <c r="E41" s="286"/>
      <c r="F41" s="258" t="s">
        <v>42</v>
      </c>
      <c r="G41" s="287">
        <v>6.92</v>
      </c>
      <c r="H41" s="204"/>
      <c r="I41" s="228">
        <f t="shared" si="2"/>
        <v>0.24179999999999999</v>
      </c>
      <c r="J41" s="209">
        <f t="shared" si="3"/>
        <v>0</v>
      </c>
      <c r="K41" s="209">
        <f t="shared" si="4"/>
        <v>0</v>
      </c>
      <c r="L41" s="232"/>
    </row>
    <row r="42" spans="1:13" s="1" customFormat="1" ht="79.5" thickBot="1">
      <c r="A42" s="235"/>
      <c r="B42" s="256" t="s">
        <v>46</v>
      </c>
      <c r="C42" s="257" t="s">
        <v>368</v>
      </c>
      <c r="D42" s="341"/>
      <c r="E42" s="286"/>
      <c r="F42" s="258" t="s">
        <v>42</v>
      </c>
      <c r="G42" s="287">
        <v>19.059999999999999</v>
      </c>
      <c r="H42" s="204"/>
      <c r="I42" s="228">
        <f t="shared" si="2"/>
        <v>0.24179999999999999</v>
      </c>
      <c r="J42" s="209">
        <f t="shared" si="3"/>
        <v>0</v>
      </c>
      <c r="K42" s="209">
        <f t="shared" si="4"/>
        <v>0</v>
      </c>
    </row>
    <row r="43" spans="1:13" s="1" customFormat="1" ht="48" thickBot="1">
      <c r="A43" s="235"/>
      <c r="B43" s="256" t="s">
        <v>47</v>
      </c>
      <c r="C43" s="257" t="s">
        <v>369</v>
      </c>
      <c r="D43" s="341"/>
      <c r="E43" s="286"/>
      <c r="F43" s="258" t="s">
        <v>48</v>
      </c>
      <c r="G43" s="287">
        <v>285.83</v>
      </c>
      <c r="H43" s="204"/>
      <c r="I43" s="228">
        <f t="shared" si="2"/>
        <v>0.24179999999999999</v>
      </c>
      <c r="J43" s="209">
        <f t="shared" si="3"/>
        <v>0</v>
      </c>
      <c r="K43" s="209">
        <f t="shared" si="4"/>
        <v>0</v>
      </c>
    </row>
    <row r="44" spans="1:13" s="5" customFormat="1">
      <c r="A44" s="250"/>
      <c r="B44" s="324"/>
      <c r="C44" s="347"/>
      <c r="D44" s="342"/>
      <c r="E44" s="348"/>
      <c r="F44" s="293"/>
      <c r="G44" s="294"/>
      <c r="H44" s="187"/>
      <c r="I44" s="9"/>
      <c r="J44" s="178"/>
      <c r="K44" s="187"/>
      <c r="L44" s="6"/>
      <c r="M44" s="232"/>
    </row>
    <row r="45" spans="1:13" s="5" customFormat="1">
      <c r="A45" s="250"/>
      <c r="B45" s="324"/>
      <c r="C45" s="244" t="s">
        <v>49</v>
      </c>
      <c r="D45" s="342"/>
      <c r="E45" s="316"/>
      <c r="F45" s="297"/>
      <c r="G45" s="298"/>
      <c r="H45" s="349"/>
      <c r="I45" s="9"/>
      <c r="J45" s="178"/>
      <c r="K45" s="207">
        <f>SUM(K38:K44)</f>
        <v>0</v>
      </c>
      <c r="L45" s="6"/>
      <c r="M45" s="232"/>
    </row>
    <row r="46" spans="1:13" s="5" customFormat="1">
      <c r="A46" s="250"/>
      <c r="B46" s="295"/>
      <c r="C46" s="316"/>
      <c r="D46" s="342"/>
      <c r="E46" s="348"/>
      <c r="F46" s="293"/>
      <c r="G46" s="294"/>
      <c r="H46" s="178"/>
      <c r="I46" s="9"/>
      <c r="J46" s="178"/>
      <c r="K46" s="187"/>
      <c r="L46" s="6"/>
      <c r="M46" s="232"/>
    </row>
    <row r="47" spans="1:13" s="5" customFormat="1" ht="16.5" thickBot="1">
      <c r="A47" s="250"/>
      <c r="B47" s="251">
        <v>4</v>
      </c>
      <c r="C47" s="252" t="s">
        <v>50</v>
      </c>
      <c r="D47" s="342"/>
      <c r="E47" s="293"/>
      <c r="F47" s="293"/>
      <c r="G47" s="294"/>
      <c r="H47" s="188"/>
      <c r="I47" s="9"/>
      <c r="J47" s="178"/>
      <c r="K47" s="187"/>
      <c r="L47" s="6"/>
      <c r="M47" s="232"/>
    </row>
    <row r="48" spans="1:13" s="5" customFormat="1" ht="16.5" thickBot="1">
      <c r="A48" s="250"/>
      <c r="B48" s="256" t="s">
        <v>51</v>
      </c>
      <c r="C48" s="257" t="s">
        <v>372</v>
      </c>
      <c r="D48" s="341"/>
      <c r="E48" s="286"/>
      <c r="F48" s="258" t="s">
        <v>18</v>
      </c>
      <c r="G48" s="287">
        <v>277.79000000000002</v>
      </c>
      <c r="H48" s="204"/>
      <c r="I48" s="228">
        <f>$K$6</f>
        <v>0.24179999999999999</v>
      </c>
      <c r="J48" s="209">
        <f>ROUND(H48*(I48+1),2)</f>
        <v>0</v>
      </c>
      <c r="K48" s="209">
        <f>ROUND(G48*J48,2)</f>
        <v>0</v>
      </c>
      <c r="L48" s="6"/>
      <c r="M48" s="232"/>
    </row>
    <row r="49" spans="1:16" s="5" customFormat="1">
      <c r="A49" s="250"/>
      <c r="B49" s="324"/>
      <c r="C49" s="325"/>
      <c r="D49" s="351"/>
      <c r="E49" s="293"/>
      <c r="F49" s="293"/>
      <c r="G49" s="294"/>
      <c r="H49" s="188"/>
      <c r="I49" s="9"/>
      <c r="J49" s="178"/>
      <c r="K49" s="187"/>
      <c r="L49" s="6"/>
      <c r="M49" s="232"/>
    </row>
    <row r="50" spans="1:16" s="5" customFormat="1">
      <c r="A50" s="250"/>
      <c r="B50" s="324"/>
      <c r="C50" s="244" t="s">
        <v>52</v>
      </c>
      <c r="D50" s="352"/>
      <c r="E50" s="297"/>
      <c r="F50" s="297"/>
      <c r="G50" s="298"/>
      <c r="H50" s="176"/>
      <c r="I50" s="9"/>
      <c r="J50" s="178"/>
      <c r="K50" s="207">
        <f>SUM(K48:K49)</f>
        <v>0</v>
      </c>
      <c r="L50" s="6"/>
      <c r="M50" s="232"/>
    </row>
    <row r="51" spans="1:16" s="5" customFormat="1">
      <c r="A51" s="250"/>
      <c r="B51" s="324"/>
      <c r="C51" s="297"/>
      <c r="D51" s="352"/>
      <c r="E51" s="297"/>
      <c r="F51" s="297"/>
      <c r="G51" s="298"/>
      <c r="H51" s="176"/>
      <c r="I51" s="9"/>
      <c r="J51" s="178"/>
      <c r="K51" s="149"/>
      <c r="L51" s="6"/>
      <c r="M51" s="232"/>
    </row>
    <row r="52" spans="1:16" s="5" customFormat="1" ht="32.25" thickBot="1">
      <c r="A52" s="250"/>
      <c r="B52" s="251">
        <v>5</v>
      </c>
      <c r="C52" s="252" t="s">
        <v>53</v>
      </c>
      <c r="D52" s="342"/>
      <c r="E52" s="293"/>
      <c r="F52" s="293"/>
      <c r="G52" s="294"/>
      <c r="H52" s="188"/>
      <c r="I52" s="9"/>
      <c r="J52" s="178"/>
      <c r="K52" s="187"/>
      <c r="L52" s="6"/>
      <c r="M52" s="232"/>
    </row>
    <row r="53" spans="1:16" s="5" customFormat="1" ht="32.25" thickBot="1">
      <c r="A53" s="250"/>
      <c r="B53" s="256" t="s">
        <v>54</v>
      </c>
      <c r="C53" s="257" t="s">
        <v>451</v>
      </c>
      <c r="D53" s="341"/>
      <c r="E53" s="286"/>
      <c r="F53" s="258" t="s">
        <v>31</v>
      </c>
      <c r="G53" s="287">
        <v>106.45</v>
      </c>
      <c r="H53" s="204"/>
      <c r="I53" s="228">
        <f t="shared" ref="I53:I56" si="5">$K$6</f>
        <v>0.24179999999999999</v>
      </c>
      <c r="J53" s="209">
        <f>ROUND(H53*(I53+1),2)</f>
        <v>0</v>
      </c>
      <c r="K53" s="209">
        <f>ROUND(G53*J53,2)</f>
        <v>0</v>
      </c>
      <c r="L53" s="6"/>
      <c r="M53" s="232"/>
    </row>
    <row r="54" spans="1:16" s="7" customFormat="1" ht="32.25" thickBot="1">
      <c r="A54" s="238"/>
      <c r="B54" s="256" t="s">
        <v>55</v>
      </c>
      <c r="C54" s="257" t="s">
        <v>56</v>
      </c>
      <c r="D54" s="341" t="s">
        <v>437</v>
      </c>
      <c r="E54" s="286" t="s">
        <v>26</v>
      </c>
      <c r="F54" s="258" t="s">
        <v>57</v>
      </c>
      <c r="G54" s="259">
        <v>5</v>
      </c>
      <c r="H54" s="598">
        <f>ROUND('C-1.1_03'!$G$16,2)</f>
        <v>0</v>
      </c>
      <c r="I54" s="228">
        <f t="shared" si="5"/>
        <v>0.24179999999999999</v>
      </c>
      <c r="J54" s="209">
        <f t="shared" ref="J54:J56" si="6">ROUND(H54*(I54+1),2)</f>
        <v>0</v>
      </c>
      <c r="K54" s="209">
        <f t="shared" ref="K54:K56" si="7">ROUND(G54*J54,2)</f>
        <v>0</v>
      </c>
      <c r="M54" s="232"/>
    </row>
    <row r="55" spans="1:16" s="1" customFormat="1" ht="32.25" thickBot="1">
      <c r="A55" s="235"/>
      <c r="B55" s="256" t="s">
        <v>58</v>
      </c>
      <c r="C55" s="257" t="s">
        <v>59</v>
      </c>
      <c r="D55" s="341"/>
      <c r="E55" s="286"/>
      <c r="F55" s="258" t="s">
        <v>60</v>
      </c>
      <c r="G55" s="287">
        <v>4.7300000000000004</v>
      </c>
      <c r="H55" s="204"/>
      <c r="I55" s="228">
        <f t="shared" si="5"/>
        <v>0.24179999999999999</v>
      </c>
      <c r="J55" s="209">
        <f t="shared" si="6"/>
        <v>0</v>
      </c>
      <c r="K55" s="209">
        <f t="shared" si="7"/>
        <v>0</v>
      </c>
      <c r="L55" s="5"/>
      <c r="M55" s="5"/>
      <c r="N55" s="5"/>
      <c r="O55" s="5"/>
      <c r="P55" s="5"/>
    </row>
    <row r="56" spans="1:16" s="1" customFormat="1" ht="32.25" thickBot="1">
      <c r="A56" s="235"/>
      <c r="B56" s="256" t="s">
        <v>61</v>
      </c>
      <c r="C56" s="257" t="s">
        <v>373</v>
      </c>
      <c r="D56" s="341"/>
      <c r="E56" s="286"/>
      <c r="F56" s="258" t="s">
        <v>62</v>
      </c>
      <c r="G56" s="287">
        <v>142.04</v>
      </c>
      <c r="H56" s="204"/>
      <c r="I56" s="228">
        <f t="shared" si="5"/>
        <v>0.24179999999999999</v>
      </c>
      <c r="J56" s="209">
        <f t="shared" si="6"/>
        <v>0</v>
      </c>
      <c r="K56" s="209">
        <f t="shared" si="7"/>
        <v>0</v>
      </c>
      <c r="L56" s="5"/>
      <c r="M56" s="5"/>
      <c r="N56" s="5"/>
      <c r="O56" s="5"/>
      <c r="P56" s="5"/>
    </row>
    <row r="57" spans="1:16" s="5" customFormat="1">
      <c r="A57" s="250"/>
      <c r="B57" s="324"/>
      <c r="C57" s="325"/>
      <c r="D57" s="351"/>
      <c r="E57" s="293"/>
      <c r="F57" s="293"/>
      <c r="G57" s="294"/>
      <c r="H57" s="188"/>
      <c r="I57" s="9"/>
      <c r="J57" s="178"/>
      <c r="K57" s="187"/>
    </row>
    <row r="58" spans="1:16" s="5" customFormat="1">
      <c r="A58" s="250"/>
      <c r="B58" s="324"/>
      <c r="C58" s="244" t="s">
        <v>63</v>
      </c>
      <c r="D58" s="352"/>
      <c r="E58" s="297"/>
      <c r="F58" s="297"/>
      <c r="G58" s="298"/>
      <c r="H58" s="176"/>
      <c r="I58" s="9"/>
      <c r="J58" s="178"/>
      <c r="K58" s="207">
        <f>SUM(K53:K57)</f>
        <v>0</v>
      </c>
      <c r="L58" s="6"/>
      <c r="M58" s="232"/>
    </row>
    <row r="59" spans="1:16" s="5" customFormat="1">
      <c r="A59" s="250"/>
      <c r="B59" s="353"/>
      <c r="C59" s="354"/>
      <c r="D59" s="355"/>
      <c r="E59" s="356"/>
      <c r="F59" s="356"/>
      <c r="G59" s="357"/>
      <c r="H59" s="358"/>
      <c r="I59" s="10"/>
      <c r="J59" s="359"/>
      <c r="K59" s="360"/>
      <c r="L59" s="6"/>
      <c r="M59" s="232"/>
    </row>
    <row r="60" spans="1:16" s="5" customFormat="1" ht="16.5" thickBot="1">
      <c r="A60" s="250"/>
      <c r="B60" s="251">
        <v>6</v>
      </c>
      <c r="C60" s="252" t="s">
        <v>64</v>
      </c>
      <c r="D60" s="361"/>
      <c r="E60" s="362"/>
      <c r="F60" s="293"/>
      <c r="G60" s="294"/>
      <c r="H60" s="188"/>
      <c r="I60" s="35"/>
      <c r="J60" s="188"/>
      <c r="K60" s="187"/>
      <c r="L60" s="6"/>
      <c r="M60" s="232"/>
    </row>
    <row r="61" spans="1:16" s="1" customFormat="1" ht="16.5" thickBot="1">
      <c r="A61" s="235"/>
      <c r="B61" s="256" t="s">
        <v>65</v>
      </c>
      <c r="C61" s="257" t="s">
        <v>66</v>
      </c>
      <c r="D61" s="341"/>
      <c r="E61" s="286"/>
      <c r="F61" s="258" t="s">
        <v>18</v>
      </c>
      <c r="G61" s="287">
        <v>282.08999999999997</v>
      </c>
      <c r="H61" s="204"/>
      <c r="I61" s="228">
        <f>$K$6</f>
        <v>0.24179999999999999</v>
      </c>
      <c r="J61" s="209">
        <f>ROUND(H61*(I61+1),2)</f>
        <v>0</v>
      </c>
      <c r="K61" s="209">
        <f>ROUND(G61*J61,2)</f>
        <v>0</v>
      </c>
    </row>
    <row r="62" spans="1:16" s="5" customFormat="1">
      <c r="A62" s="250"/>
      <c r="B62" s="295"/>
      <c r="C62" s="347"/>
      <c r="D62" s="361"/>
      <c r="E62" s="362"/>
      <c r="F62" s="293"/>
      <c r="G62" s="294"/>
      <c r="H62" s="178"/>
      <c r="I62" s="9"/>
      <c r="J62" s="178"/>
      <c r="K62" s="187"/>
      <c r="L62" s="6"/>
      <c r="M62" s="232"/>
    </row>
    <row r="63" spans="1:16" s="5" customFormat="1">
      <c r="A63" s="250"/>
      <c r="B63" s="295"/>
      <c r="C63" s="244" t="s">
        <v>67</v>
      </c>
      <c r="D63" s="363"/>
      <c r="E63" s="150"/>
      <c r="F63" s="297"/>
      <c r="G63" s="298"/>
      <c r="H63" s="312"/>
      <c r="I63" s="9"/>
      <c r="J63" s="178"/>
      <c r="K63" s="207">
        <f>SUM(K61:K62)</f>
        <v>0</v>
      </c>
      <c r="L63" s="6"/>
      <c r="M63" s="232"/>
    </row>
    <row r="64" spans="1:16" s="5" customFormat="1">
      <c r="A64" s="250"/>
      <c r="B64" s="324"/>
      <c r="C64" s="297"/>
      <c r="D64" s="352"/>
      <c r="E64" s="297"/>
      <c r="F64" s="297"/>
      <c r="G64" s="298"/>
      <c r="H64" s="298"/>
      <c r="I64" s="9"/>
      <c r="J64" s="178"/>
      <c r="K64" s="149"/>
      <c r="L64" s="6"/>
      <c r="M64" s="232"/>
    </row>
    <row r="65" spans="1:13" s="5" customFormat="1">
      <c r="A65" s="250"/>
      <c r="B65" s="324"/>
      <c r="C65" s="297"/>
      <c r="D65" s="352"/>
      <c r="E65" s="297"/>
      <c r="F65" s="297"/>
      <c r="G65" s="298"/>
      <c r="H65" s="298"/>
      <c r="I65" s="9"/>
      <c r="J65" s="178"/>
      <c r="K65" s="149"/>
      <c r="L65" s="6"/>
      <c r="M65" s="232"/>
    </row>
    <row r="66" spans="1:13">
      <c r="B66" s="288"/>
      <c r="C66" s="265" t="s">
        <v>8</v>
      </c>
      <c r="D66" s="364"/>
      <c r="E66" s="365"/>
      <c r="F66" s="302"/>
      <c r="G66" s="283"/>
      <c r="H66" s="283"/>
      <c r="I66" s="283"/>
      <c r="J66" s="172"/>
      <c r="K66" s="205">
        <f>SUM(K24:K65)/2</f>
        <v>0</v>
      </c>
      <c r="L66" s="11"/>
    </row>
    <row r="67" spans="1:13">
      <c r="B67" s="278"/>
      <c r="C67" s="303"/>
      <c r="D67" s="366"/>
      <c r="E67" s="367"/>
      <c r="F67" s="269"/>
      <c r="G67" s="270"/>
      <c r="H67" s="271"/>
      <c r="I67" s="271"/>
      <c r="J67" s="271"/>
      <c r="K67" s="270"/>
    </row>
    <row r="68" spans="1:13">
      <c r="B68" s="368"/>
      <c r="H68" s="369"/>
      <c r="I68" s="369"/>
      <c r="J68" s="369"/>
    </row>
  </sheetData>
  <sheetProtection algorithmName="SHA-512" hashValue="wd7jhHujyITiKHRMRKwXPFr1sguOl4XtbXgy89BzKRmbXfXFVZ6ndE9StKIsiQprHFmK79TaovwL1FUJrCSe6A==" saltValue="V6cI2/yedUglyo3o4DF+Bg=="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2" manualBreakCount="2">
    <brk id="23" max="16383" man="1"/>
    <brk id="59" max="16383" man="1"/>
  </rowBreaks>
  <legacy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Plan16">
    <tabColor rgb="FFFFFF00"/>
  </sheetPr>
  <dimension ref="A3:AMI24"/>
  <sheetViews>
    <sheetView showZeros="0" zoomScaleNormal="100" workbookViewId="0"/>
  </sheetViews>
  <sheetFormatPr defaultColWidth="9.140625" defaultRowHeight="15"/>
  <cols>
    <col min="1" max="1" width="36.85546875" style="418" customWidth="1"/>
    <col min="2" max="2" width="5" style="378" customWidth="1"/>
    <col min="3" max="3" width="27.85546875" style="378" customWidth="1"/>
    <col min="4" max="4" width="5.7109375" style="416" customWidth="1"/>
    <col min="5" max="5" width="7.85546875" style="417" customWidth="1"/>
    <col min="6" max="6" width="11.85546875" style="416" customWidth="1"/>
    <col min="7" max="7" width="11.85546875" style="378" customWidth="1"/>
    <col min="8" max="8" width="10.5703125" style="375" customWidth="1"/>
    <col min="9" max="1023" width="9.140625" style="376"/>
    <col min="1024" max="16384" width="9.140625" style="318"/>
  </cols>
  <sheetData>
    <row r="3" spans="1:12" s="370" customFormat="1" ht="16.5" customHeight="1">
      <c r="A3" s="377"/>
      <c r="B3" s="676" t="s">
        <v>279</v>
      </c>
      <c r="C3" s="676"/>
      <c r="D3" s="676"/>
      <c r="E3" s="676"/>
      <c r="F3" s="676"/>
      <c r="G3" s="676"/>
    </row>
    <row r="4" spans="1:12" s="371" customFormat="1" ht="16.5" customHeight="1">
      <c r="A4" s="378"/>
      <c r="B4" s="379"/>
      <c r="C4" s="380" t="s">
        <v>26</v>
      </c>
      <c r="D4" s="381"/>
      <c r="E4" s="382"/>
      <c r="F4" s="380"/>
      <c r="G4" s="383"/>
    </row>
    <row r="5" spans="1:12" s="371" customFormat="1" ht="16.5" customHeight="1">
      <c r="A5" s="378"/>
      <c r="B5" s="379"/>
      <c r="C5" s="380" t="s">
        <v>437</v>
      </c>
      <c r="D5" s="381"/>
      <c r="E5" s="382"/>
      <c r="F5" s="380"/>
      <c r="G5" s="383"/>
    </row>
    <row r="6" spans="1:12" s="371" customFormat="1" ht="31.5" customHeight="1">
      <c r="A6" s="378"/>
      <c r="B6" s="377"/>
      <c r="C6" s="677" t="s">
        <v>56</v>
      </c>
      <c r="D6" s="677"/>
      <c r="E6" s="677"/>
      <c r="F6" s="677"/>
      <c r="G6" s="677"/>
    </row>
    <row r="7" spans="1:12" s="371" customFormat="1" ht="12.75" customHeight="1">
      <c r="A7" s="378"/>
      <c r="B7" s="384"/>
      <c r="C7" s="384"/>
      <c r="D7" s="385"/>
      <c r="E7" s="385"/>
      <c r="F7" s="384"/>
      <c r="G7" s="384"/>
    </row>
    <row r="8" spans="1:12" s="371" customFormat="1" ht="12.75" customHeight="1">
      <c r="A8" s="378"/>
      <c r="B8" s="386" t="s">
        <v>280</v>
      </c>
      <c r="C8" s="386" t="s">
        <v>57</v>
      </c>
      <c r="D8" s="385"/>
      <c r="E8" s="385"/>
      <c r="F8" s="384"/>
      <c r="G8" s="384"/>
    </row>
    <row r="9" spans="1:12" s="371" customFormat="1" ht="12.75" customHeight="1">
      <c r="A9" s="378"/>
      <c r="B9" s="387"/>
      <c r="C9" s="387"/>
      <c r="D9" s="388"/>
      <c r="E9" s="388"/>
      <c r="F9" s="387"/>
      <c r="G9" s="387"/>
      <c r="L9" s="372"/>
    </row>
    <row r="10" spans="1:12" s="371" customFormat="1" ht="25.5" customHeight="1" thickBot="1">
      <c r="A10" s="378"/>
      <c r="B10" s="389" t="s">
        <v>6</v>
      </c>
      <c r="C10" s="389" t="s">
        <v>7</v>
      </c>
      <c r="D10" s="389" t="s">
        <v>13</v>
      </c>
      <c r="E10" s="389" t="s">
        <v>14</v>
      </c>
      <c r="F10" s="390" t="s">
        <v>281</v>
      </c>
      <c r="G10" s="391" t="s">
        <v>282</v>
      </c>
    </row>
    <row r="11" spans="1:12" s="370" customFormat="1" ht="26.25" thickBot="1">
      <c r="A11" s="377"/>
      <c r="B11" s="392">
        <v>1</v>
      </c>
      <c r="C11" s="393" t="s">
        <v>327</v>
      </c>
      <c r="D11" s="394" t="s">
        <v>277</v>
      </c>
      <c r="E11" s="395">
        <v>24</v>
      </c>
      <c r="F11" s="419"/>
      <c r="G11" s="396">
        <f>ROUND(E11*F11,2)</f>
        <v>0</v>
      </c>
    </row>
    <row r="12" spans="1:12" s="370" customFormat="1" ht="26.25" thickBot="1">
      <c r="A12" s="377"/>
      <c r="B12" s="392">
        <f>B11+1</f>
        <v>2</v>
      </c>
      <c r="C12" s="393" t="s">
        <v>328</v>
      </c>
      <c r="D12" s="397" t="s">
        <v>277</v>
      </c>
      <c r="E12" s="398">
        <v>24</v>
      </c>
      <c r="F12" s="419"/>
      <c r="G12" s="399">
        <f t="shared" ref="G12:G14" si="0">ROUND(E12*F12,2)</f>
        <v>0</v>
      </c>
      <c r="L12" s="373"/>
    </row>
    <row r="13" spans="1:12" s="370" customFormat="1" ht="26.25" thickBot="1">
      <c r="A13" s="377"/>
      <c r="B13" s="392">
        <f t="shared" ref="B13:B14" si="1">B12+1</f>
        <v>3</v>
      </c>
      <c r="C13" s="393" t="s">
        <v>378</v>
      </c>
      <c r="D13" s="397" t="s">
        <v>277</v>
      </c>
      <c r="E13" s="398">
        <v>4</v>
      </c>
      <c r="F13" s="419"/>
      <c r="G13" s="399">
        <f t="shared" si="0"/>
        <v>0</v>
      </c>
    </row>
    <row r="14" spans="1:12" s="370" customFormat="1" ht="26.25" thickBot="1">
      <c r="A14" s="377"/>
      <c r="B14" s="392">
        <f t="shared" si="1"/>
        <v>4</v>
      </c>
      <c r="C14" s="393" t="s">
        <v>339</v>
      </c>
      <c r="D14" s="397" t="s">
        <v>277</v>
      </c>
      <c r="E14" s="398">
        <v>4</v>
      </c>
      <c r="F14" s="419"/>
      <c r="G14" s="399">
        <f t="shared" si="0"/>
        <v>0</v>
      </c>
    </row>
    <row r="15" spans="1:12" s="371" customFormat="1" ht="12.75" customHeight="1">
      <c r="A15" s="378"/>
      <c r="B15" s="400"/>
      <c r="C15" s="401"/>
      <c r="D15" s="402"/>
      <c r="E15" s="403"/>
      <c r="F15" s="404"/>
      <c r="G15" s="405"/>
      <c r="H15" s="374"/>
    </row>
    <row r="16" spans="1:12" s="371" customFormat="1" ht="12.75" customHeight="1">
      <c r="A16" s="378"/>
      <c r="B16" s="401"/>
      <c r="C16" s="401"/>
      <c r="D16" s="402"/>
      <c r="E16" s="402"/>
      <c r="F16" s="406" t="s">
        <v>294</v>
      </c>
      <c r="G16" s="407">
        <f>SUM(G11:G15)</f>
        <v>0</v>
      </c>
      <c r="H16" s="374"/>
    </row>
    <row r="17" spans="1:1023" s="371" customFormat="1" ht="12.75" customHeight="1">
      <c r="A17" s="378"/>
      <c r="B17" s="678" t="s">
        <v>329</v>
      </c>
      <c r="C17" s="678"/>
      <c r="D17" s="388"/>
      <c r="E17" s="388"/>
      <c r="F17" s="408"/>
      <c r="G17" s="409"/>
      <c r="H17" s="374"/>
    </row>
    <row r="18" spans="1:1023" s="371" customFormat="1" ht="12.75" customHeight="1">
      <c r="A18" s="378"/>
      <c r="B18" s="410" t="s">
        <v>330</v>
      </c>
      <c r="C18" s="410" t="s">
        <v>331</v>
      </c>
      <c r="D18" s="410" t="s">
        <v>332</v>
      </c>
      <c r="E18" s="388"/>
      <c r="F18" s="408"/>
      <c r="G18" s="409"/>
      <c r="H18" s="374"/>
    </row>
    <row r="19" spans="1:1023" s="371" customFormat="1" ht="12.75" customHeight="1">
      <c r="A19" s="378"/>
      <c r="B19" s="411">
        <v>3</v>
      </c>
      <c r="C19" s="411" t="s">
        <v>333</v>
      </c>
      <c r="D19" s="412">
        <v>8</v>
      </c>
      <c r="E19" s="388"/>
      <c r="F19" s="408"/>
      <c r="G19" s="409"/>
      <c r="H19" s="374"/>
    </row>
    <row r="20" spans="1:1023" s="371" customFormat="1" ht="12.75" customHeight="1">
      <c r="A20" s="378"/>
      <c r="B20" s="411">
        <v>3</v>
      </c>
      <c r="C20" s="411" t="s">
        <v>334</v>
      </c>
      <c r="D20" s="412">
        <v>8</v>
      </c>
      <c r="E20" s="388"/>
      <c r="F20" s="408"/>
      <c r="G20" s="409"/>
      <c r="H20" s="374"/>
    </row>
    <row r="21" spans="1:1023" s="371" customFormat="1" ht="12.75" customHeight="1">
      <c r="A21" s="378"/>
      <c r="B21" s="411">
        <v>1</v>
      </c>
      <c r="C21" s="411" t="s">
        <v>335</v>
      </c>
      <c r="D21" s="412">
        <v>4</v>
      </c>
      <c r="E21" s="413"/>
      <c r="F21" s="414"/>
      <c r="G21" s="415"/>
      <c r="H21" s="374"/>
    </row>
    <row r="22" spans="1:1023" s="371" customFormat="1" ht="12.75" customHeight="1">
      <c r="A22" s="378"/>
      <c r="B22" s="411">
        <v>1</v>
      </c>
      <c r="C22" s="411" t="s">
        <v>336</v>
      </c>
      <c r="D22" s="412">
        <v>4</v>
      </c>
      <c r="E22" s="413"/>
      <c r="F22" s="414"/>
      <c r="G22" s="415"/>
      <c r="H22" s="374"/>
    </row>
    <row r="23" spans="1:1023" ht="12.75" customHeight="1">
      <c r="A23" s="219"/>
      <c r="I23" s="318"/>
      <c r="J23" s="318"/>
      <c r="K23" s="318"/>
      <c r="L23" s="318"/>
      <c r="M23" s="318"/>
      <c r="N23" s="318"/>
      <c r="O23" s="318"/>
      <c r="P23" s="318"/>
      <c r="Q23" s="318"/>
      <c r="R23" s="318"/>
      <c r="S23" s="318"/>
      <c r="T23" s="318"/>
      <c r="U23" s="318"/>
      <c r="V23" s="318"/>
      <c r="W23" s="318"/>
      <c r="X23" s="318"/>
      <c r="Y23" s="318"/>
      <c r="Z23" s="318"/>
      <c r="AA23" s="318"/>
      <c r="AB23" s="318"/>
      <c r="AC23" s="318"/>
      <c r="AD23" s="318"/>
      <c r="AE23" s="318"/>
      <c r="AF23" s="318"/>
      <c r="AG23" s="318"/>
      <c r="AH23" s="318"/>
      <c r="AI23" s="318"/>
      <c r="AJ23" s="318"/>
      <c r="AK23" s="318"/>
      <c r="AL23" s="318"/>
      <c r="AM23" s="318"/>
      <c r="AN23" s="318"/>
      <c r="AO23" s="318"/>
      <c r="AP23" s="318"/>
      <c r="AQ23" s="318"/>
      <c r="AR23" s="318"/>
      <c r="AS23" s="318"/>
      <c r="AT23" s="318"/>
      <c r="AU23" s="318"/>
      <c r="AV23" s="318"/>
      <c r="AW23" s="318"/>
      <c r="AX23" s="318"/>
      <c r="AY23" s="318"/>
      <c r="AZ23" s="318"/>
      <c r="BA23" s="318"/>
      <c r="BB23" s="318"/>
      <c r="BC23" s="318"/>
      <c r="BD23" s="318"/>
      <c r="BE23" s="318"/>
      <c r="BF23" s="318"/>
      <c r="BG23" s="318"/>
      <c r="BH23" s="318"/>
      <c r="BI23" s="318"/>
      <c r="BJ23" s="318"/>
      <c r="BK23" s="318"/>
      <c r="BL23" s="318"/>
      <c r="BM23" s="318"/>
      <c r="BN23" s="318"/>
      <c r="BO23" s="318"/>
      <c r="BP23" s="318"/>
      <c r="BQ23" s="318"/>
      <c r="BR23" s="318"/>
      <c r="BS23" s="318"/>
      <c r="BT23" s="318"/>
      <c r="BU23" s="318"/>
      <c r="BV23" s="318"/>
      <c r="BW23" s="318"/>
      <c r="BX23" s="318"/>
      <c r="BY23" s="318"/>
      <c r="BZ23" s="318"/>
      <c r="CA23" s="318"/>
      <c r="CB23" s="318"/>
      <c r="CC23" s="318"/>
      <c r="CD23" s="318"/>
      <c r="CE23" s="318"/>
      <c r="CF23" s="318"/>
      <c r="CG23" s="318"/>
      <c r="CH23" s="318"/>
      <c r="CI23" s="318"/>
      <c r="CJ23" s="318"/>
      <c r="CK23" s="318"/>
      <c r="CL23" s="318"/>
      <c r="CM23" s="318"/>
      <c r="CN23" s="318"/>
      <c r="CO23" s="318"/>
      <c r="CP23" s="318"/>
      <c r="CQ23" s="318"/>
      <c r="CR23" s="318"/>
      <c r="CS23" s="318"/>
      <c r="CT23" s="318"/>
      <c r="CU23" s="318"/>
      <c r="CV23" s="318"/>
      <c r="CW23" s="318"/>
      <c r="CX23" s="318"/>
      <c r="CY23" s="318"/>
      <c r="CZ23" s="318"/>
      <c r="DA23" s="318"/>
      <c r="DB23" s="318"/>
      <c r="DC23" s="318"/>
      <c r="DD23" s="318"/>
      <c r="DE23" s="318"/>
      <c r="DF23" s="318"/>
      <c r="DG23" s="318"/>
      <c r="DH23" s="318"/>
      <c r="DI23" s="318"/>
      <c r="DJ23" s="318"/>
      <c r="DK23" s="318"/>
      <c r="DL23" s="318"/>
      <c r="DM23" s="318"/>
      <c r="DN23" s="318"/>
      <c r="DO23" s="318"/>
      <c r="DP23" s="318"/>
      <c r="DQ23" s="318"/>
      <c r="DR23" s="318"/>
      <c r="DS23" s="318"/>
      <c r="DT23" s="318"/>
      <c r="DU23" s="318"/>
      <c r="DV23" s="318"/>
      <c r="DW23" s="318"/>
      <c r="DX23" s="318"/>
      <c r="DY23" s="318"/>
      <c r="DZ23" s="318"/>
      <c r="EA23" s="318"/>
      <c r="EB23" s="318"/>
      <c r="EC23" s="318"/>
      <c r="ED23" s="318"/>
      <c r="EE23" s="318"/>
      <c r="EF23" s="318"/>
      <c r="EG23" s="318"/>
      <c r="EH23" s="318"/>
      <c r="EI23" s="318"/>
      <c r="EJ23" s="318"/>
      <c r="EK23" s="318"/>
      <c r="EL23" s="318"/>
      <c r="EM23" s="318"/>
      <c r="EN23" s="318"/>
      <c r="EO23" s="318"/>
      <c r="EP23" s="318"/>
      <c r="EQ23" s="318"/>
      <c r="ER23" s="318"/>
      <c r="ES23" s="318"/>
      <c r="ET23" s="318"/>
      <c r="EU23" s="318"/>
      <c r="EV23" s="318"/>
      <c r="EW23" s="318"/>
      <c r="EX23" s="318"/>
      <c r="EY23" s="318"/>
      <c r="EZ23" s="318"/>
      <c r="FA23" s="318"/>
      <c r="FB23" s="318"/>
      <c r="FC23" s="318"/>
      <c r="FD23" s="318"/>
      <c r="FE23" s="318"/>
      <c r="FF23" s="318"/>
      <c r="FG23" s="318"/>
      <c r="FH23" s="318"/>
      <c r="FI23" s="318"/>
      <c r="FJ23" s="318"/>
      <c r="FK23" s="318"/>
      <c r="FL23" s="318"/>
      <c r="FM23" s="318"/>
      <c r="FN23" s="318"/>
      <c r="FO23" s="318"/>
      <c r="FP23" s="318"/>
      <c r="FQ23" s="318"/>
      <c r="FR23" s="318"/>
      <c r="FS23" s="318"/>
      <c r="FT23" s="318"/>
      <c r="FU23" s="318"/>
      <c r="FV23" s="318"/>
      <c r="FW23" s="318"/>
      <c r="FX23" s="318"/>
      <c r="FY23" s="318"/>
      <c r="FZ23" s="318"/>
      <c r="GA23" s="318"/>
      <c r="GB23" s="318"/>
      <c r="GC23" s="318"/>
      <c r="GD23" s="318"/>
      <c r="GE23" s="318"/>
      <c r="GF23" s="318"/>
      <c r="GG23" s="318"/>
      <c r="GH23" s="318"/>
      <c r="GI23" s="318"/>
      <c r="GJ23" s="318"/>
      <c r="GK23" s="318"/>
      <c r="GL23" s="318"/>
      <c r="GM23" s="318"/>
      <c r="GN23" s="318"/>
      <c r="GO23" s="318"/>
      <c r="GP23" s="318"/>
      <c r="GQ23" s="318"/>
      <c r="GR23" s="318"/>
      <c r="GS23" s="318"/>
      <c r="GT23" s="318"/>
      <c r="GU23" s="318"/>
      <c r="GV23" s="318"/>
      <c r="GW23" s="318"/>
      <c r="GX23" s="318"/>
      <c r="GY23" s="318"/>
      <c r="GZ23" s="318"/>
      <c r="HA23" s="318"/>
      <c r="HB23" s="318"/>
      <c r="HC23" s="318"/>
      <c r="HD23" s="318"/>
      <c r="HE23" s="318"/>
      <c r="HF23" s="318"/>
      <c r="HG23" s="318"/>
      <c r="HH23" s="318"/>
      <c r="HI23" s="318"/>
      <c r="HJ23" s="318"/>
      <c r="HK23" s="318"/>
      <c r="HL23" s="318"/>
      <c r="HM23" s="318"/>
      <c r="HN23" s="318"/>
      <c r="HO23" s="318"/>
      <c r="HP23" s="318"/>
      <c r="HQ23" s="318"/>
      <c r="HR23" s="318"/>
      <c r="HS23" s="318"/>
      <c r="HT23" s="318"/>
      <c r="HU23" s="318"/>
      <c r="HV23" s="318"/>
      <c r="HW23" s="318"/>
      <c r="HX23" s="318"/>
      <c r="HY23" s="318"/>
      <c r="HZ23" s="318"/>
      <c r="IA23" s="318"/>
      <c r="IB23" s="318"/>
      <c r="IC23" s="318"/>
      <c r="ID23" s="318"/>
      <c r="IE23" s="318"/>
      <c r="IF23" s="318"/>
      <c r="IG23" s="318"/>
      <c r="IH23" s="318"/>
      <c r="II23" s="318"/>
      <c r="IJ23" s="318"/>
      <c r="IK23" s="318"/>
      <c r="IL23" s="318"/>
      <c r="IM23" s="318"/>
      <c r="IN23" s="318"/>
      <c r="IO23" s="318"/>
      <c r="IP23" s="318"/>
      <c r="IQ23" s="318"/>
      <c r="IR23" s="318"/>
      <c r="IS23" s="318"/>
      <c r="IT23" s="318"/>
      <c r="IU23" s="318"/>
      <c r="IV23" s="318"/>
      <c r="IW23" s="318"/>
      <c r="IX23" s="318"/>
      <c r="IY23" s="318"/>
      <c r="IZ23" s="318"/>
      <c r="JA23" s="318"/>
      <c r="JB23" s="318"/>
      <c r="JC23" s="318"/>
      <c r="JD23" s="318"/>
      <c r="JE23" s="318"/>
      <c r="JF23" s="318"/>
      <c r="JG23" s="318"/>
      <c r="JH23" s="318"/>
      <c r="JI23" s="318"/>
      <c r="JJ23" s="318"/>
      <c r="JK23" s="318"/>
      <c r="JL23" s="318"/>
      <c r="JM23" s="318"/>
      <c r="JN23" s="318"/>
      <c r="JO23" s="318"/>
      <c r="JP23" s="318"/>
      <c r="JQ23" s="318"/>
      <c r="JR23" s="318"/>
      <c r="JS23" s="318"/>
      <c r="JT23" s="318"/>
      <c r="JU23" s="318"/>
      <c r="JV23" s="318"/>
      <c r="JW23" s="318"/>
      <c r="JX23" s="318"/>
      <c r="JY23" s="318"/>
      <c r="JZ23" s="318"/>
      <c r="KA23" s="318"/>
      <c r="KB23" s="318"/>
      <c r="KC23" s="318"/>
      <c r="KD23" s="318"/>
      <c r="KE23" s="318"/>
      <c r="KF23" s="318"/>
      <c r="KG23" s="318"/>
      <c r="KH23" s="318"/>
      <c r="KI23" s="318"/>
      <c r="KJ23" s="318"/>
      <c r="KK23" s="318"/>
      <c r="KL23" s="318"/>
      <c r="KM23" s="318"/>
      <c r="KN23" s="318"/>
      <c r="KO23" s="318"/>
      <c r="KP23" s="318"/>
      <c r="KQ23" s="318"/>
      <c r="KR23" s="318"/>
      <c r="KS23" s="318"/>
      <c r="KT23" s="318"/>
      <c r="KU23" s="318"/>
      <c r="KV23" s="318"/>
      <c r="KW23" s="318"/>
      <c r="KX23" s="318"/>
      <c r="KY23" s="318"/>
      <c r="KZ23" s="318"/>
      <c r="LA23" s="318"/>
      <c r="LB23" s="318"/>
      <c r="LC23" s="318"/>
      <c r="LD23" s="318"/>
      <c r="LE23" s="318"/>
      <c r="LF23" s="318"/>
      <c r="LG23" s="318"/>
      <c r="LH23" s="318"/>
      <c r="LI23" s="318"/>
      <c r="LJ23" s="318"/>
      <c r="LK23" s="318"/>
      <c r="LL23" s="318"/>
      <c r="LM23" s="318"/>
      <c r="LN23" s="318"/>
      <c r="LO23" s="318"/>
      <c r="LP23" s="318"/>
      <c r="LQ23" s="318"/>
      <c r="LR23" s="318"/>
      <c r="LS23" s="318"/>
      <c r="LT23" s="318"/>
      <c r="LU23" s="318"/>
      <c r="LV23" s="318"/>
      <c r="LW23" s="318"/>
      <c r="LX23" s="318"/>
      <c r="LY23" s="318"/>
      <c r="LZ23" s="318"/>
      <c r="MA23" s="318"/>
      <c r="MB23" s="318"/>
      <c r="MC23" s="318"/>
      <c r="MD23" s="318"/>
      <c r="ME23" s="318"/>
      <c r="MF23" s="318"/>
      <c r="MG23" s="318"/>
      <c r="MH23" s="318"/>
      <c r="MI23" s="318"/>
      <c r="MJ23" s="318"/>
      <c r="MK23" s="318"/>
      <c r="ML23" s="318"/>
      <c r="MM23" s="318"/>
      <c r="MN23" s="318"/>
      <c r="MO23" s="318"/>
      <c r="MP23" s="318"/>
      <c r="MQ23" s="318"/>
      <c r="MR23" s="318"/>
      <c r="MS23" s="318"/>
      <c r="MT23" s="318"/>
      <c r="MU23" s="318"/>
      <c r="MV23" s="318"/>
      <c r="MW23" s="318"/>
      <c r="MX23" s="318"/>
      <c r="MY23" s="318"/>
      <c r="MZ23" s="318"/>
      <c r="NA23" s="318"/>
      <c r="NB23" s="318"/>
      <c r="NC23" s="318"/>
      <c r="ND23" s="318"/>
      <c r="NE23" s="318"/>
      <c r="NF23" s="318"/>
      <c r="NG23" s="318"/>
      <c r="NH23" s="318"/>
      <c r="NI23" s="318"/>
      <c r="NJ23" s="318"/>
      <c r="NK23" s="318"/>
      <c r="NL23" s="318"/>
      <c r="NM23" s="318"/>
      <c r="NN23" s="318"/>
      <c r="NO23" s="318"/>
      <c r="NP23" s="318"/>
      <c r="NQ23" s="318"/>
      <c r="NR23" s="318"/>
      <c r="NS23" s="318"/>
      <c r="NT23" s="318"/>
      <c r="NU23" s="318"/>
      <c r="NV23" s="318"/>
      <c r="NW23" s="318"/>
      <c r="NX23" s="318"/>
      <c r="NY23" s="318"/>
      <c r="NZ23" s="318"/>
      <c r="OA23" s="318"/>
      <c r="OB23" s="318"/>
      <c r="OC23" s="318"/>
      <c r="OD23" s="318"/>
      <c r="OE23" s="318"/>
      <c r="OF23" s="318"/>
      <c r="OG23" s="318"/>
      <c r="OH23" s="318"/>
      <c r="OI23" s="318"/>
      <c r="OJ23" s="318"/>
      <c r="OK23" s="318"/>
      <c r="OL23" s="318"/>
      <c r="OM23" s="318"/>
      <c r="ON23" s="318"/>
      <c r="OO23" s="318"/>
      <c r="OP23" s="318"/>
      <c r="OQ23" s="318"/>
      <c r="OR23" s="318"/>
      <c r="OS23" s="318"/>
      <c r="OT23" s="318"/>
      <c r="OU23" s="318"/>
      <c r="OV23" s="318"/>
      <c r="OW23" s="318"/>
      <c r="OX23" s="318"/>
      <c r="OY23" s="318"/>
      <c r="OZ23" s="318"/>
      <c r="PA23" s="318"/>
      <c r="PB23" s="318"/>
      <c r="PC23" s="318"/>
      <c r="PD23" s="318"/>
      <c r="PE23" s="318"/>
      <c r="PF23" s="318"/>
      <c r="PG23" s="318"/>
      <c r="PH23" s="318"/>
      <c r="PI23" s="318"/>
      <c r="PJ23" s="318"/>
      <c r="PK23" s="318"/>
      <c r="PL23" s="318"/>
      <c r="PM23" s="318"/>
      <c r="PN23" s="318"/>
      <c r="PO23" s="318"/>
      <c r="PP23" s="318"/>
      <c r="PQ23" s="318"/>
      <c r="PR23" s="318"/>
      <c r="PS23" s="318"/>
      <c r="PT23" s="318"/>
      <c r="PU23" s="318"/>
      <c r="PV23" s="318"/>
      <c r="PW23" s="318"/>
      <c r="PX23" s="318"/>
      <c r="PY23" s="318"/>
      <c r="PZ23" s="318"/>
      <c r="QA23" s="318"/>
      <c r="QB23" s="318"/>
      <c r="QC23" s="318"/>
      <c r="QD23" s="318"/>
      <c r="QE23" s="318"/>
      <c r="QF23" s="318"/>
      <c r="QG23" s="318"/>
      <c r="QH23" s="318"/>
      <c r="QI23" s="318"/>
      <c r="QJ23" s="318"/>
      <c r="QK23" s="318"/>
      <c r="QL23" s="318"/>
      <c r="QM23" s="318"/>
      <c r="QN23" s="318"/>
      <c r="QO23" s="318"/>
      <c r="QP23" s="318"/>
      <c r="QQ23" s="318"/>
      <c r="QR23" s="318"/>
      <c r="QS23" s="318"/>
      <c r="QT23" s="318"/>
      <c r="QU23" s="318"/>
      <c r="QV23" s="318"/>
      <c r="QW23" s="318"/>
      <c r="QX23" s="318"/>
      <c r="QY23" s="318"/>
      <c r="QZ23" s="318"/>
      <c r="RA23" s="318"/>
      <c r="RB23" s="318"/>
      <c r="RC23" s="318"/>
      <c r="RD23" s="318"/>
      <c r="RE23" s="318"/>
      <c r="RF23" s="318"/>
      <c r="RG23" s="318"/>
      <c r="RH23" s="318"/>
      <c r="RI23" s="318"/>
      <c r="RJ23" s="318"/>
      <c r="RK23" s="318"/>
      <c r="RL23" s="318"/>
      <c r="RM23" s="318"/>
      <c r="RN23" s="318"/>
      <c r="RO23" s="318"/>
      <c r="RP23" s="318"/>
      <c r="RQ23" s="318"/>
      <c r="RR23" s="318"/>
      <c r="RS23" s="318"/>
      <c r="RT23" s="318"/>
      <c r="RU23" s="318"/>
      <c r="RV23" s="318"/>
      <c r="RW23" s="318"/>
      <c r="RX23" s="318"/>
      <c r="RY23" s="318"/>
      <c r="RZ23" s="318"/>
      <c r="SA23" s="318"/>
      <c r="SB23" s="318"/>
      <c r="SC23" s="318"/>
      <c r="SD23" s="318"/>
      <c r="SE23" s="318"/>
      <c r="SF23" s="318"/>
      <c r="SG23" s="318"/>
      <c r="SH23" s="318"/>
      <c r="SI23" s="318"/>
      <c r="SJ23" s="318"/>
      <c r="SK23" s="318"/>
      <c r="SL23" s="318"/>
      <c r="SM23" s="318"/>
      <c r="SN23" s="318"/>
      <c r="SO23" s="318"/>
      <c r="SP23" s="318"/>
      <c r="SQ23" s="318"/>
      <c r="SR23" s="318"/>
      <c r="SS23" s="318"/>
      <c r="ST23" s="318"/>
      <c r="SU23" s="318"/>
      <c r="SV23" s="318"/>
      <c r="SW23" s="318"/>
      <c r="SX23" s="318"/>
      <c r="SY23" s="318"/>
      <c r="SZ23" s="318"/>
      <c r="TA23" s="318"/>
      <c r="TB23" s="318"/>
      <c r="TC23" s="318"/>
      <c r="TD23" s="318"/>
      <c r="TE23" s="318"/>
      <c r="TF23" s="318"/>
      <c r="TG23" s="318"/>
      <c r="TH23" s="318"/>
      <c r="TI23" s="318"/>
      <c r="TJ23" s="318"/>
      <c r="TK23" s="318"/>
      <c r="TL23" s="318"/>
      <c r="TM23" s="318"/>
      <c r="TN23" s="318"/>
      <c r="TO23" s="318"/>
      <c r="TP23" s="318"/>
      <c r="TQ23" s="318"/>
      <c r="TR23" s="318"/>
      <c r="TS23" s="318"/>
      <c r="TT23" s="318"/>
      <c r="TU23" s="318"/>
      <c r="TV23" s="318"/>
      <c r="TW23" s="318"/>
      <c r="TX23" s="318"/>
      <c r="TY23" s="318"/>
      <c r="TZ23" s="318"/>
      <c r="UA23" s="318"/>
      <c r="UB23" s="318"/>
      <c r="UC23" s="318"/>
      <c r="UD23" s="318"/>
      <c r="UE23" s="318"/>
      <c r="UF23" s="318"/>
      <c r="UG23" s="318"/>
      <c r="UH23" s="318"/>
      <c r="UI23" s="318"/>
      <c r="UJ23" s="318"/>
      <c r="UK23" s="318"/>
      <c r="UL23" s="318"/>
      <c r="UM23" s="318"/>
      <c r="UN23" s="318"/>
      <c r="UO23" s="318"/>
      <c r="UP23" s="318"/>
      <c r="UQ23" s="318"/>
      <c r="UR23" s="318"/>
      <c r="US23" s="318"/>
      <c r="UT23" s="318"/>
      <c r="UU23" s="318"/>
      <c r="UV23" s="318"/>
      <c r="UW23" s="318"/>
      <c r="UX23" s="318"/>
      <c r="UY23" s="318"/>
      <c r="UZ23" s="318"/>
      <c r="VA23" s="318"/>
      <c r="VB23" s="318"/>
      <c r="VC23" s="318"/>
      <c r="VD23" s="318"/>
      <c r="VE23" s="318"/>
      <c r="VF23" s="318"/>
      <c r="VG23" s="318"/>
      <c r="VH23" s="318"/>
      <c r="VI23" s="318"/>
      <c r="VJ23" s="318"/>
      <c r="VK23" s="318"/>
      <c r="VL23" s="318"/>
      <c r="VM23" s="318"/>
      <c r="VN23" s="318"/>
      <c r="VO23" s="318"/>
      <c r="VP23" s="318"/>
      <c r="VQ23" s="318"/>
      <c r="VR23" s="318"/>
      <c r="VS23" s="318"/>
      <c r="VT23" s="318"/>
      <c r="VU23" s="318"/>
      <c r="VV23" s="318"/>
      <c r="VW23" s="318"/>
      <c r="VX23" s="318"/>
      <c r="VY23" s="318"/>
      <c r="VZ23" s="318"/>
      <c r="WA23" s="318"/>
      <c r="WB23" s="318"/>
      <c r="WC23" s="318"/>
      <c r="WD23" s="318"/>
      <c r="WE23" s="318"/>
      <c r="WF23" s="318"/>
      <c r="WG23" s="318"/>
      <c r="WH23" s="318"/>
      <c r="WI23" s="318"/>
      <c r="WJ23" s="318"/>
      <c r="WK23" s="318"/>
      <c r="WL23" s="318"/>
      <c r="WM23" s="318"/>
      <c r="WN23" s="318"/>
      <c r="WO23" s="318"/>
      <c r="WP23" s="318"/>
      <c r="WQ23" s="318"/>
      <c r="WR23" s="318"/>
      <c r="WS23" s="318"/>
      <c r="WT23" s="318"/>
      <c r="WU23" s="318"/>
      <c r="WV23" s="318"/>
      <c r="WW23" s="318"/>
      <c r="WX23" s="318"/>
      <c r="WY23" s="318"/>
      <c r="WZ23" s="318"/>
      <c r="XA23" s="318"/>
      <c r="XB23" s="318"/>
      <c r="XC23" s="318"/>
      <c r="XD23" s="318"/>
      <c r="XE23" s="318"/>
      <c r="XF23" s="318"/>
      <c r="XG23" s="318"/>
      <c r="XH23" s="318"/>
      <c r="XI23" s="318"/>
      <c r="XJ23" s="318"/>
      <c r="XK23" s="318"/>
      <c r="XL23" s="318"/>
      <c r="XM23" s="318"/>
      <c r="XN23" s="318"/>
      <c r="XO23" s="318"/>
      <c r="XP23" s="318"/>
      <c r="XQ23" s="318"/>
      <c r="XR23" s="318"/>
      <c r="XS23" s="318"/>
      <c r="XT23" s="318"/>
      <c r="XU23" s="318"/>
      <c r="XV23" s="318"/>
      <c r="XW23" s="318"/>
      <c r="XX23" s="318"/>
      <c r="XY23" s="318"/>
      <c r="XZ23" s="318"/>
      <c r="YA23" s="318"/>
      <c r="YB23" s="318"/>
      <c r="YC23" s="318"/>
      <c r="YD23" s="318"/>
      <c r="YE23" s="318"/>
      <c r="YF23" s="318"/>
      <c r="YG23" s="318"/>
      <c r="YH23" s="318"/>
      <c r="YI23" s="318"/>
      <c r="YJ23" s="318"/>
      <c r="YK23" s="318"/>
      <c r="YL23" s="318"/>
      <c r="YM23" s="318"/>
      <c r="YN23" s="318"/>
      <c r="YO23" s="318"/>
      <c r="YP23" s="318"/>
      <c r="YQ23" s="318"/>
      <c r="YR23" s="318"/>
      <c r="YS23" s="318"/>
      <c r="YT23" s="318"/>
      <c r="YU23" s="318"/>
      <c r="YV23" s="318"/>
      <c r="YW23" s="318"/>
      <c r="YX23" s="318"/>
      <c r="YY23" s="318"/>
      <c r="YZ23" s="318"/>
      <c r="ZA23" s="318"/>
      <c r="ZB23" s="318"/>
      <c r="ZC23" s="318"/>
      <c r="ZD23" s="318"/>
      <c r="ZE23" s="318"/>
      <c r="ZF23" s="318"/>
      <c r="ZG23" s="318"/>
      <c r="ZH23" s="318"/>
      <c r="ZI23" s="318"/>
      <c r="ZJ23" s="318"/>
      <c r="ZK23" s="318"/>
      <c r="ZL23" s="318"/>
      <c r="ZM23" s="318"/>
      <c r="ZN23" s="318"/>
      <c r="ZO23" s="318"/>
      <c r="ZP23" s="318"/>
      <c r="ZQ23" s="318"/>
      <c r="ZR23" s="318"/>
      <c r="ZS23" s="318"/>
      <c r="ZT23" s="318"/>
      <c r="ZU23" s="318"/>
      <c r="ZV23" s="318"/>
      <c r="ZW23" s="318"/>
      <c r="ZX23" s="318"/>
      <c r="ZY23" s="318"/>
      <c r="ZZ23" s="318"/>
      <c r="AAA23" s="318"/>
      <c r="AAB23" s="318"/>
      <c r="AAC23" s="318"/>
      <c r="AAD23" s="318"/>
      <c r="AAE23" s="318"/>
      <c r="AAF23" s="318"/>
      <c r="AAG23" s="318"/>
      <c r="AAH23" s="318"/>
      <c r="AAI23" s="318"/>
      <c r="AAJ23" s="318"/>
      <c r="AAK23" s="318"/>
      <c r="AAL23" s="318"/>
      <c r="AAM23" s="318"/>
      <c r="AAN23" s="318"/>
      <c r="AAO23" s="318"/>
      <c r="AAP23" s="318"/>
      <c r="AAQ23" s="318"/>
      <c r="AAR23" s="318"/>
      <c r="AAS23" s="318"/>
      <c r="AAT23" s="318"/>
      <c r="AAU23" s="318"/>
      <c r="AAV23" s="318"/>
      <c r="AAW23" s="318"/>
      <c r="AAX23" s="318"/>
      <c r="AAY23" s="318"/>
      <c r="AAZ23" s="318"/>
      <c r="ABA23" s="318"/>
      <c r="ABB23" s="318"/>
      <c r="ABC23" s="318"/>
      <c r="ABD23" s="318"/>
      <c r="ABE23" s="318"/>
      <c r="ABF23" s="318"/>
      <c r="ABG23" s="318"/>
      <c r="ABH23" s="318"/>
      <c r="ABI23" s="318"/>
      <c r="ABJ23" s="318"/>
      <c r="ABK23" s="318"/>
      <c r="ABL23" s="318"/>
      <c r="ABM23" s="318"/>
      <c r="ABN23" s="318"/>
      <c r="ABO23" s="318"/>
      <c r="ABP23" s="318"/>
      <c r="ABQ23" s="318"/>
      <c r="ABR23" s="318"/>
      <c r="ABS23" s="318"/>
      <c r="ABT23" s="318"/>
      <c r="ABU23" s="318"/>
      <c r="ABV23" s="318"/>
      <c r="ABW23" s="318"/>
      <c r="ABX23" s="318"/>
      <c r="ABY23" s="318"/>
      <c r="ABZ23" s="318"/>
      <c r="ACA23" s="318"/>
      <c r="ACB23" s="318"/>
      <c r="ACC23" s="318"/>
      <c r="ACD23" s="318"/>
      <c r="ACE23" s="318"/>
      <c r="ACF23" s="318"/>
      <c r="ACG23" s="318"/>
      <c r="ACH23" s="318"/>
      <c r="ACI23" s="318"/>
      <c r="ACJ23" s="318"/>
      <c r="ACK23" s="318"/>
      <c r="ACL23" s="318"/>
      <c r="ACM23" s="318"/>
      <c r="ACN23" s="318"/>
      <c r="ACO23" s="318"/>
      <c r="ACP23" s="318"/>
      <c r="ACQ23" s="318"/>
      <c r="ACR23" s="318"/>
      <c r="ACS23" s="318"/>
      <c r="ACT23" s="318"/>
      <c r="ACU23" s="318"/>
      <c r="ACV23" s="318"/>
      <c r="ACW23" s="318"/>
      <c r="ACX23" s="318"/>
      <c r="ACY23" s="318"/>
      <c r="ACZ23" s="318"/>
      <c r="ADA23" s="318"/>
      <c r="ADB23" s="318"/>
      <c r="ADC23" s="318"/>
      <c r="ADD23" s="318"/>
      <c r="ADE23" s="318"/>
      <c r="ADF23" s="318"/>
      <c r="ADG23" s="318"/>
      <c r="ADH23" s="318"/>
      <c r="ADI23" s="318"/>
      <c r="ADJ23" s="318"/>
      <c r="ADK23" s="318"/>
      <c r="ADL23" s="318"/>
      <c r="ADM23" s="318"/>
      <c r="ADN23" s="318"/>
      <c r="ADO23" s="318"/>
      <c r="ADP23" s="318"/>
      <c r="ADQ23" s="318"/>
      <c r="ADR23" s="318"/>
      <c r="ADS23" s="318"/>
      <c r="ADT23" s="318"/>
      <c r="ADU23" s="318"/>
      <c r="ADV23" s="318"/>
      <c r="ADW23" s="318"/>
      <c r="ADX23" s="318"/>
      <c r="ADY23" s="318"/>
      <c r="ADZ23" s="318"/>
      <c r="AEA23" s="318"/>
      <c r="AEB23" s="318"/>
      <c r="AEC23" s="318"/>
      <c r="AED23" s="318"/>
      <c r="AEE23" s="318"/>
      <c r="AEF23" s="318"/>
      <c r="AEG23" s="318"/>
      <c r="AEH23" s="318"/>
      <c r="AEI23" s="318"/>
      <c r="AEJ23" s="318"/>
      <c r="AEK23" s="318"/>
      <c r="AEL23" s="318"/>
      <c r="AEM23" s="318"/>
      <c r="AEN23" s="318"/>
      <c r="AEO23" s="318"/>
      <c r="AEP23" s="318"/>
      <c r="AEQ23" s="318"/>
      <c r="AER23" s="318"/>
      <c r="AES23" s="318"/>
      <c r="AET23" s="318"/>
      <c r="AEU23" s="318"/>
      <c r="AEV23" s="318"/>
      <c r="AEW23" s="318"/>
      <c r="AEX23" s="318"/>
      <c r="AEY23" s="318"/>
      <c r="AEZ23" s="318"/>
      <c r="AFA23" s="318"/>
      <c r="AFB23" s="318"/>
      <c r="AFC23" s="318"/>
      <c r="AFD23" s="318"/>
      <c r="AFE23" s="318"/>
      <c r="AFF23" s="318"/>
      <c r="AFG23" s="318"/>
      <c r="AFH23" s="318"/>
      <c r="AFI23" s="318"/>
      <c r="AFJ23" s="318"/>
      <c r="AFK23" s="318"/>
      <c r="AFL23" s="318"/>
      <c r="AFM23" s="318"/>
      <c r="AFN23" s="318"/>
      <c r="AFO23" s="318"/>
      <c r="AFP23" s="318"/>
      <c r="AFQ23" s="318"/>
      <c r="AFR23" s="318"/>
      <c r="AFS23" s="318"/>
      <c r="AFT23" s="318"/>
      <c r="AFU23" s="318"/>
      <c r="AFV23" s="318"/>
      <c r="AFW23" s="318"/>
      <c r="AFX23" s="318"/>
      <c r="AFY23" s="318"/>
      <c r="AFZ23" s="318"/>
      <c r="AGA23" s="318"/>
      <c r="AGB23" s="318"/>
      <c r="AGC23" s="318"/>
      <c r="AGD23" s="318"/>
      <c r="AGE23" s="318"/>
      <c r="AGF23" s="318"/>
      <c r="AGG23" s="318"/>
      <c r="AGH23" s="318"/>
      <c r="AGI23" s="318"/>
      <c r="AGJ23" s="318"/>
      <c r="AGK23" s="318"/>
      <c r="AGL23" s="318"/>
      <c r="AGM23" s="318"/>
      <c r="AGN23" s="318"/>
      <c r="AGO23" s="318"/>
      <c r="AGP23" s="318"/>
      <c r="AGQ23" s="318"/>
      <c r="AGR23" s="318"/>
      <c r="AGS23" s="318"/>
      <c r="AGT23" s="318"/>
      <c r="AGU23" s="318"/>
      <c r="AGV23" s="318"/>
      <c r="AGW23" s="318"/>
      <c r="AGX23" s="318"/>
      <c r="AGY23" s="318"/>
      <c r="AGZ23" s="318"/>
      <c r="AHA23" s="318"/>
      <c r="AHB23" s="318"/>
      <c r="AHC23" s="318"/>
      <c r="AHD23" s="318"/>
      <c r="AHE23" s="318"/>
      <c r="AHF23" s="318"/>
      <c r="AHG23" s="318"/>
      <c r="AHH23" s="318"/>
      <c r="AHI23" s="318"/>
      <c r="AHJ23" s="318"/>
      <c r="AHK23" s="318"/>
      <c r="AHL23" s="318"/>
      <c r="AHM23" s="318"/>
      <c r="AHN23" s="318"/>
      <c r="AHO23" s="318"/>
      <c r="AHP23" s="318"/>
      <c r="AHQ23" s="318"/>
      <c r="AHR23" s="318"/>
      <c r="AHS23" s="318"/>
      <c r="AHT23" s="318"/>
      <c r="AHU23" s="318"/>
      <c r="AHV23" s="318"/>
      <c r="AHW23" s="318"/>
      <c r="AHX23" s="318"/>
      <c r="AHY23" s="318"/>
      <c r="AHZ23" s="318"/>
      <c r="AIA23" s="318"/>
      <c r="AIB23" s="318"/>
      <c r="AIC23" s="318"/>
      <c r="AID23" s="318"/>
      <c r="AIE23" s="318"/>
      <c r="AIF23" s="318"/>
      <c r="AIG23" s="318"/>
      <c r="AIH23" s="318"/>
      <c r="AII23" s="318"/>
      <c r="AIJ23" s="318"/>
      <c r="AIK23" s="318"/>
      <c r="AIL23" s="318"/>
      <c r="AIM23" s="318"/>
      <c r="AIN23" s="318"/>
      <c r="AIO23" s="318"/>
      <c r="AIP23" s="318"/>
      <c r="AIQ23" s="318"/>
      <c r="AIR23" s="318"/>
      <c r="AIS23" s="318"/>
      <c r="AIT23" s="318"/>
      <c r="AIU23" s="318"/>
      <c r="AIV23" s="318"/>
      <c r="AIW23" s="318"/>
      <c r="AIX23" s="318"/>
      <c r="AIY23" s="318"/>
      <c r="AIZ23" s="318"/>
      <c r="AJA23" s="318"/>
      <c r="AJB23" s="318"/>
      <c r="AJC23" s="318"/>
      <c r="AJD23" s="318"/>
      <c r="AJE23" s="318"/>
      <c r="AJF23" s="318"/>
      <c r="AJG23" s="318"/>
      <c r="AJH23" s="318"/>
      <c r="AJI23" s="318"/>
      <c r="AJJ23" s="318"/>
      <c r="AJK23" s="318"/>
      <c r="AJL23" s="318"/>
      <c r="AJM23" s="318"/>
      <c r="AJN23" s="318"/>
      <c r="AJO23" s="318"/>
      <c r="AJP23" s="318"/>
      <c r="AJQ23" s="318"/>
      <c r="AJR23" s="318"/>
      <c r="AJS23" s="318"/>
      <c r="AJT23" s="318"/>
      <c r="AJU23" s="318"/>
      <c r="AJV23" s="318"/>
      <c r="AJW23" s="318"/>
      <c r="AJX23" s="318"/>
      <c r="AJY23" s="318"/>
      <c r="AJZ23" s="318"/>
      <c r="AKA23" s="318"/>
      <c r="AKB23" s="318"/>
      <c r="AKC23" s="318"/>
      <c r="AKD23" s="318"/>
      <c r="AKE23" s="318"/>
      <c r="AKF23" s="318"/>
      <c r="AKG23" s="318"/>
      <c r="AKH23" s="318"/>
      <c r="AKI23" s="318"/>
      <c r="AKJ23" s="318"/>
      <c r="AKK23" s="318"/>
      <c r="AKL23" s="318"/>
      <c r="AKM23" s="318"/>
      <c r="AKN23" s="318"/>
      <c r="AKO23" s="318"/>
      <c r="AKP23" s="318"/>
      <c r="AKQ23" s="318"/>
      <c r="AKR23" s="318"/>
      <c r="AKS23" s="318"/>
      <c r="AKT23" s="318"/>
      <c r="AKU23" s="318"/>
      <c r="AKV23" s="318"/>
      <c r="AKW23" s="318"/>
      <c r="AKX23" s="318"/>
      <c r="AKY23" s="318"/>
      <c r="AKZ23" s="318"/>
      <c r="ALA23" s="318"/>
      <c r="ALB23" s="318"/>
      <c r="ALC23" s="318"/>
      <c r="ALD23" s="318"/>
      <c r="ALE23" s="318"/>
      <c r="ALF23" s="318"/>
      <c r="ALG23" s="318"/>
      <c r="ALH23" s="318"/>
      <c r="ALI23" s="318"/>
      <c r="ALJ23" s="318"/>
      <c r="ALK23" s="318"/>
      <c r="ALL23" s="318"/>
      <c r="ALM23" s="318"/>
      <c r="ALN23" s="318"/>
      <c r="ALO23" s="318"/>
      <c r="ALP23" s="318"/>
      <c r="ALQ23" s="318"/>
      <c r="ALR23" s="318"/>
      <c r="ALS23" s="318"/>
      <c r="ALT23" s="318"/>
      <c r="ALU23" s="318"/>
      <c r="ALV23" s="318"/>
      <c r="ALW23" s="318"/>
      <c r="ALX23" s="318"/>
      <c r="ALY23" s="318"/>
      <c r="ALZ23" s="318"/>
      <c r="AMA23" s="318"/>
      <c r="AMB23" s="318"/>
      <c r="AMC23" s="318"/>
      <c r="AMD23" s="318"/>
      <c r="AME23" s="318"/>
      <c r="AMF23" s="318"/>
      <c r="AMG23" s="318"/>
      <c r="AMH23" s="318"/>
      <c r="AMI23" s="318"/>
    </row>
    <row r="24" spans="1:1023" ht="12.75" customHeight="1">
      <c r="A24" s="219"/>
      <c r="I24" s="318"/>
      <c r="J24" s="318"/>
      <c r="K24" s="318"/>
      <c r="L24" s="318"/>
      <c r="M24" s="318"/>
      <c r="N24" s="318"/>
      <c r="O24" s="318"/>
      <c r="P24" s="318"/>
      <c r="Q24" s="318"/>
      <c r="R24" s="318"/>
      <c r="S24" s="318"/>
      <c r="T24" s="318"/>
      <c r="U24" s="318"/>
      <c r="V24" s="318"/>
      <c r="W24" s="318"/>
      <c r="X24" s="318"/>
      <c r="Y24" s="318"/>
      <c r="Z24" s="318"/>
      <c r="AA24" s="318"/>
      <c r="AB24" s="318"/>
      <c r="AC24" s="318"/>
      <c r="AD24" s="318"/>
      <c r="AE24" s="318"/>
      <c r="AF24" s="318"/>
      <c r="AG24" s="318"/>
      <c r="AH24" s="318"/>
      <c r="AI24" s="318"/>
      <c r="AJ24" s="318"/>
      <c r="AK24" s="318"/>
      <c r="AL24" s="318"/>
      <c r="AM24" s="318"/>
      <c r="AN24" s="318"/>
      <c r="AO24" s="318"/>
      <c r="AP24" s="318"/>
      <c r="AQ24" s="318"/>
      <c r="AR24" s="318"/>
      <c r="AS24" s="318"/>
      <c r="AT24" s="318"/>
      <c r="AU24" s="318"/>
      <c r="AV24" s="318"/>
      <c r="AW24" s="318"/>
      <c r="AX24" s="318"/>
      <c r="AY24" s="318"/>
      <c r="AZ24" s="318"/>
      <c r="BA24" s="318"/>
      <c r="BB24" s="318"/>
      <c r="BC24" s="318"/>
      <c r="BD24" s="318"/>
      <c r="BE24" s="318"/>
      <c r="BF24" s="318"/>
      <c r="BG24" s="318"/>
      <c r="BH24" s="318"/>
      <c r="BI24" s="318"/>
      <c r="BJ24" s="318"/>
      <c r="BK24" s="318"/>
      <c r="BL24" s="318"/>
      <c r="BM24" s="318"/>
      <c r="BN24" s="318"/>
      <c r="BO24" s="318"/>
      <c r="BP24" s="318"/>
      <c r="BQ24" s="318"/>
      <c r="BR24" s="318"/>
      <c r="BS24" s="318"/>
      <c r="BT24" s="318"/>
      <c r="BU24" s="318"/>
      <c r="BV24" s="318"/>
      <c r="BW24" s="318"/>
      <c r="BX24" s="318"/>
      <c r="BY24" s="318"/>
      <c r="BZ24" s="318"/>
      <c r="CA24" s="318"/>
      <c r="CB24" s="318"/>
      <c r="CC24" s="318"/>
      <c r="CD24" s="318"/>
      <c r="CE24" s="318"/>
      <c r="CF24" s="318"/>
      <c r="CG24" s="318"/>
      <c r="CH24" s="318"/>
      <c r="CI24" s="318"/>
      <c r="CJ24" s="318"/>
      <c r="CK24" s="318"/>
      <c r="CL24" s="318"/>
      <c r="CM24" s="318"/>
      <c r="CN24" s="318"/>
      <c r="CO24" s="318"/>
      <c r="CP24" s="318"/>
      <c r="CQ24" s="318"/>
      <c r="CR24" s="318"/>
      <c r="CS24" s="318"/>
      <c r="CT24" s="318"/>
      <c r="CU24" s="318"/>
      <c r="CV24" s="318"/>
      <c r="CW24" s="318"/>
      <c r="CX24" s="318"/>
      <c r="CY24" s="318"/>
      <c r="CZ24" s="318"/>
      <c r="DA24" s="318"/>
      <c r="DB24" s="318"/>
      <c r="DC24" s="318"/>
      <c r="DD24" s="318"/>
      <c r="DE24" s="318"/>
      <c r="DF24" s="318"/>
      <c r="DG24" s="318"/>
      <c r="DH24" s="318"/>
      <c r="DI24" s="318"/>
      <c r="DJ24" s="318"/>
      <c r="DK24" s="318"/>
      <c r="DL24" s="318"/>
      <c r="DM24" s="318"/>
      <c r="DN24" s="318"/>
      <c r="DO24" s="318"/>
      <c r="DP24" s="318"/>
      <c r="DQ24" s="318"/>
      <c r="DR24" s="318"/>
      <c r="DS24" s="318"/>
      <c r="DT24" s="318"/>
      <c r="DU24" s="318"/>
      <c r="DV24" s="318"/>
      <c r="DW24" s="318"/>
      <c r="DX24" s="318"/>
      <c r="DY24" s="318"/>
      <c r="DZ24" s="318"/>
      <c r="EA24" s="318"/>
      <c r="EB24" s="318"/>
      <c r="EC24" s="318"/>
      <c r="ED24" s="318"/>
      <c r="EE24" s="318"/>
      <c r="EF24" s="318"/>
      <c r="EG24" s="318"/>
      <c r="EH24" s="318"/>
      <c r="EI24" s="318"/>
      <c r="EJ24" s="318"/>
      <c r="EK24" s="318"/>
      <c r="EL24" s="318"/>
      <c r="EM24" s="318"/>
      <c r="EN24" s="318"/>
      <c r="EO24" s="318"/>
      <c r="EP24" s="318"/>
      <c r="EQ24" s="318"/>
      <c r="ER24" s="318"/>
      <c r="ES24" s="318"/>
      <c r="ET24" s="318"/>
      <c r="EU24" s="318"/>
      <c r="EV24" s="318"/>
      <c r="EW24" s="318"/>
      <c r="EX24" s="318"/>
      <c r="EY24" s="318"/>
      <c r="EZ24" s="318"/>
      <c r="FA24" s="318"/>
      <c r="FB24" s="318"/>
      <c r="FC24" s="318"/>
      <c r="FD24" s="318"/>
      <c r="FE24" s="318"/>
      <c r="FF24" s="318"/>
      <c r="FG24" s="318"/>
      <c r="FH24" s="318"/>
      <c r="FI24" s="318"/>
      <c r="FJ24" s="318"/>
      <c r="FK24" s="318"/>
      <c r="FL24" s="318"/>
      <c r="FM24" s="318"/>
      <c r="FN24" s="318"/>
      <c r="FO24" s="318"/>
      <c r="FP24" s="318"/>
      <c r="FQ24" s="318"/>
      <c r="FR24" s="318"/>
      <c r="FS24" s="318"/>
      <c r="FT24" s="318"/>
      <c r="FU24" s="318"/>
      <c r="FV24" s="318"/>
      <c r="FW24" s="318"/>
      <c r="FX24" s="318"/>
      <c r="FY24" s="318"/>
      <c r="FZ24" s="318"/>
      <c r="GA24" s="318"/>
      <c r="GB24" s="318"/>
      <c r="GC24" s="318"/>
      <c r="GD24" s="318"/>
      <c r="GE24" s="318"/>
      <c r="GF24" s="318"/>
      <c r="GG24" s="318"/>
      <c r="GH24" s="318"/>
      <c r="GI24" s="318"/>
      <c r="GJ24" s="318"/>
      <c r="GK24" s="318"/>
      <c r="GL24" s="318"/>
      <c r="GM24" s="318"/>
      <c r="GN24" s="318"/>
      <c r="GO24" s="318"/>
      <c r="GP24" s="318"/>
      <c r="GQ24" s="318"/>
      <c r="GR24" s="318"/>
      <c r="GS24" s="318"/>
      <c r="GT24" s="318"/>
      <c r="GU24" s="318"/>
      <c r="GV24" s="318"/>
      <c r="GW24" s="318"/>
      <c r="GX24" s="318"/>
      <c r="GY24" s="318"/>
      <c r="GZ24" s="318"/>
      <c r="HA24" s="318"/>
      <c r="HB24" s="318"/>
      <c r="HC24" s="318"/>
      <c r="HD24" s="318"/>
      <c r="HE24" s="318"/>
      <c r="HF24" s="318"/>
      <c r="HG24" s="318"/>
      <c r="HH24" s="318"/>
      <c r="HI24" s="318"/>
      <c r="HJ24" s="318"/>
      <c r="HK24" s="318"/>
      <c r="HL24" s="318"/>
      <c r="HM24" s="318"/>
      <c r="HN24" s="318"/>
      <c r="HO24" s="318"/>
      <c r="HP24" s="318"/>
      <c r="HQ24" s="318"/>
      <c r="HR24" s="318"/>
      <c r="HS24" s="318"/>
      <c r="HT24" s="318"/>
      <c r="HU24" s="318"/>
      <c r="HV24" s="318"/>
      <c r="HW24" s="318"/>
      <c r="HX24" s="318"/>
      <c r="HY24" s="318"/>
      <c r="HZ24" s="318"/>
      <c r="IA24" s="318"/>
      <c r="IB24" s="318"/>
      <c r="IC24" s="318"/>
      <c r="ID24" s="318"/>
      <c r="IE24" s="318"/>
      <c r="IF24" s="318"/>
      <c r="IG24" s="318"/>
      <c r="IH24" s="318"/>
      <c r="II24" s="318"/>
      <c r="IJ24" s="318"/>
      <c r="IK24" s="318"/>
      <c r="IL24" s="318"/>
      <c r="IM24" s="318"/>
      <c r="IN24" s="318"/>
      <c r="IO24" s="318"/>
      <c r="IP24" s="318"/>
      <c r="IQ24" s="318"/>
      <c r="IR24" s="318"/>
      <c r="IS24" s="318"/>
      <c r="IT24" s="318"/>
      <c r="IU24" s="318"/>
      <c r="IV24" s="318"/>
      <c r="IW24" s="318"/>
      <c r="IX24" s="318"/>
      <c r="IY24" s="318"/>
      <c r="IZ24" s="318"/>
      <c r="JA24" s="318"/>
      <c r="JB24" s="318"/>
      <c r="JC24" s="318"/>
      <c r="JD24" s="318"/>
      <c r="JE24" s="318"/>
      <c r="JF24" s="318"/>
      <c r="JG24" s="318"/>
      <c r="JH24" s="318"/>
      <c r="JI24" s="318"/>
      <c r="JJ24" s="318"/>
      <c r="JK24" s="318"/>
      <c r="JL24" s="318"/>
      <c r="JM24" s="318"/>
      <c r="JN24" s="318"/>
      <c r="JO24" s="318"/>
      <c r="JP24" s="318"/>
      <c r="JQ24" s="318"/>
      <c r="JR24" s="318"/>
      <c r="JS24" s="318"/>
      <c r="JT24" s="318"/>
      <c r="JU24" s="318"/>
      <c r="JV24" s="318"/>
      <c r="JW24" s="318"/>
      <c r="JX24" s="318"/>
      <c r="JY24" s="318"/>
      <c r="JZ24" s="318"/>
      <c r="KA24" s="318"/>
      <c r="KB24" s="318"/>
      <c r="KC24" s="318"/>
      <c r="KD24" s="318"/>
      <c r="KE24" s="318"/>
      <c r="KF24" s="318"/>
      <c r="KG24" s="318"/>
      <c r="KH24" s="318"/>
      <c r="KI24" s="318"/>
      <c r="KJ24" s="318"/>
      <c r="KK24" s="318"/>
      <c r="KL24" s="318"/>
      <c r="KM24" s="318"/>
      <c r="KN24" s="318"/>
      <c r="KO24" s="318"/>
      <c r="KP24" s="318"/>
      <c r="KQ24" s="318"/>
      <c r="KR24" s="318"/>
      <c r="KS24" s="318"/>
      <c r="KT24" s="318"/>
      <c r="KU24" s="318"/>
      <c r="KV24" s="318"/>
      <c r="KW24" s="318"/>
      <c r="KX24" s="318"/>
      <c r="KY24" s="318"/>
      <c r="KZ24" s="318"/>
      <c r="LA24" s="318"/>
      <c r="LB24" s="318"/>
      <c r="LC24" s="318"/>
      <c r="LD24" s="318"/>
      <c r="LE24" s="318"/>
      <c r="LF24" s="318"/>
      <c r="LG24" s="318"/>
      <c r="LH24" s="318"/>
      <c r="LI24" s="318"/>
      <c r="LJ24" s="318"/>
      <c r="LK24" s="318"/>
      <c r="LL24" s="318"/>
      <c r="LM24" s="318"/>
      <c r="LN24" s="318"/>
      <c r="LO24" s="318"/>
      <c r="LP24" s="318"/>
      <c r="LQ24" s="318"/>
      <c r="LR24" s="318"/>
      <c r="LS24" s="318"/>
      <c r="LT24" s="318"/>
      <c r="LU24" s="318"/>
      <c r="LV24" s="318"/>
      <c r="LW24" s="318"/>
      <c r="LX24" s="318"/>
      <c r="LY24" s="318"/>
      <c r="LZ24" s="318"/>
      <c r="MA24" s="318"/>
      <c r="MB24" s="318"/>
      <c r="MC24" s="318"/>
      <c r="MD24" s="318"/>
      <c r="ME24" s="318"/>
      <c r="MF24" s="318"/>
      <c r="MG24" s="318"/>
      <c r="MH24" s="318"/>
      <c r="MI24" s="318"/>
      <c r="MJ24" s="318"/>
      <c r="MK24" s="318"/>
      <c r="ML24" s="318"/>
      <c r="MM24" s="318"/>
      <c r="MN24" s="318"/>
      <c r="MO24" s="318"/>
      <c r="MP24" s="318"/>
      <c r="MQ24" s="318"/>
      <c r="MR24" s="318"/>
      <c r="MS24" s="318"/>
      <c r="MT24" s="318"/>
      <c r="MU24" s="318"/>
      <c r="MV24" s="318"/>
      <c r="MW24" s="318"/>
      <c r="MX24" s="318"/>
      <c r="MY24" s="318"/>
      <c r="MZ24" s="318"/>
      <c r="NA24" s="318"/>
      <c r="NB24" s="318"/>
      <c r="NC24" s="318"/>
      <c r="ND24" s="318"/>
      <c r="NE24" s="318"/>
      <c r="NF24" s="318"/>
      <c r="NG24" s="318"/>
      <c r="NH24" s="318"/>
      <c r="NI24" s="318"/>
      <c r="NJ24" s="318"/>
      <c r="NK24" s="318"/>
      <c r="NL24" s="318"/>
      <c r="NM24" s="318"/>
      <c r="NN24" s="318"/>
      <c r="NO24" s="318"/>
      <c r="NP24" s="318"/>
      <c r="NQ24" s="318"/>
      <c r="NR24" s="318"/>
      <c r="NS24" s="318"/>
      <c r="NT24" s="318"/>
      <c r="NU24" s="318"/>
      <c r="NV24" s="318"/>
      <c r="NW24" s="318"/>
      <c r="NX24" s="318"/>
      <c r="NY24" s="318"/>
      <c r="NZ24" s="318"/>
      <c r="OA24" s="318"/>
      <c r="OB24" s="318"/>
      <c r="OC24" s="318"/>
      <c r="OD24" s="318"/>
      <c r="OE24" s="318"/>
      <c r="OF24" s="318"/>
      <c r="OG24" s="318"/>
      <c r="OH24" s="318"/>
      <c r="OI24" s="318"/>
      <c r="OJ24" s="318"/>
      <c r="OK24" s="318"/>
      <c r="OL24" s="318"/>
      <c r="OM24" s="318"/>
      <c r="ON24" s="318"/>
      <c r="OO24" s="318"/>
      <c r="OP24" s="318"/>
      <c r="OQ24" s="318"/>
      <c r="OR24" s="318"/>
      <c r="OS24" s="318"/>
      <c r="OT24" s="318"/>
      <c r="OU24" s="318"/>
      <c r="OV24" s="318"/>
      <c r="OW24" s="318"/>
      <c r="OX24" s="318"/>
      <c r="OY24" s="318"/>
      <c r="OZ24" s="318"/>
      <c r="PA24" s="318"/>
      <c r="PB24" s="318"/>
      <c r="PC24" s="318"/>
      <c r="PD24" s="318"/>
      <c r="PE24" s="318"/>
      <c r="PF24" s="318"/>
      <c r="PG24" s="318"/>
      <c r="PH24" s="318"/>
      <c r="PI24" s="318"/>
      <c r="PJ24" s="318"/>
      <c r="PK24" s="318"/>
      <c r="PL24" s="318"/>
      <c r="PM24" s="318"/>
      <c r="PN24" s="318"/>
      <c r="PO24" s="318"/>
      <c r="PP24" s="318"/>
      <c r="PQ24" s="318"/>
      <c r="PR24" s="318"/>
      <c r="PS24" s="318"/>
      <c r="PT24" s="318"/>
      <c r="PU24" s="318"/>
      <c r="PV24" s="318"/>
      <c r="PW24" s="318"/>
      <c r="PX24" s="318"/>
      <c r="PY24" s="318"/>
      <c r="PZ24" s="318"/>
      <c r="QA24" s="318"/>
      <c r="QB24" s="318"/>
      <c r="QC24" s="318"/>
      <c r="QD24" s="318"/>
      <c r="QE24" s="318"/>
      <c r="QF24" s="318"/>
      <c r="QG24" s="318"/>
      <c r="QH24" s="318"/>
      <c r="QI24" s="318"/>
      <c r="QJ24" s="318"/>
      <c r="QK24" s="318"/>
      <c r="QL24" s="318"/>
      <c r="QM24" s="318"/>
      <c r="QN24" s="318"/>
      <c r="QO24" s="318"/>
      <c r="QP24" s="318"/>
      <c r="QQ24" s="318"/>
      <c r="QR24" s="318"/>
      <c r="QS24" s="318"/>
      <c r="QT24" s="318"/>
      <c r="QU24" s="318"/>
      <c r="QV24" s="318"/>
      <c r="QW24" s="318"/>
      <c r="QX24" s="318"/>
      <c r="QY24" s="318"/>
      <c r="QZ24" s="318"/>
      <c r="RA24" s="318"/>
      <c r="RB24" s="318"/>
      <c r="RC24" s="318"/>
      <c r="RD24" s="318"/>
      <c r="RE24" s="318"/>
      <c r="RF24" s="318"/>
      <c r="RG24" s="318"/>
      <c r="RH24" s="318"/>
      <c r="RI24" s="318"/>
      <c r="RJ24" s="318"/>
      <c r="RK24" s="318"/>
      <c r="RL24" s="318"/>
      <c r="RM24" s="318"/>
      <c r="RN24" s="318"/>
      <c r="RO24" s="318"/>
      <c r="RP24" s="318"/>
      <c r="RQ24" s="318"/>
      <c r="RR24" s="318"/>
      <c r="RS24" s="318"/>
      <c r="RT24" s="318"/>
      <c r="RU24" s="318"/>
      <c r="RV24" s="318"/>
      <c r="RW24" s="318"/>
      <c r="RX24" s="318"/>
      <c r="RY24" s="318"/>
      <c r="RZ24" s="318"/>
      <c r="SA24" s="318"/>
      <c r="SB24" s="318"/>
      <c r="SC24" s="318"/>
      <c r="SD24" s="318"/>
      <c r="SE24" s="318"/>
      <c r="SF24" s="318"/>
      <c r="SG24" s="318"/>
      <c r="SH24" s="318"/>
      <c r="SI24" s="318"/>
      <c r="SJ24" s="318"/>
      <c r="SK24" s="318"/>
      <c r="SL24" s="318"/>
      <c r="SM24" s="318"/>
      <c r="SN24" s="318"/>
      <c r="SO24" s="318"/>
      <c r="SP24" s="318"/>
      <c r="SQ24" s="318"/>
      <c r="SR24" s="318"/>
      <c r="SS24" s="318"/>
      <c r="ST24" s="318"/>
      <c r="SU24" s="318"/>
      <c r="SV24" s="318"/>
      <c r="SW24" s="318"/>
      <c r="SX24" s="318"/>
      <c r="SY24" s="318"/>
      <c r="SZ24" s="318"/>
      <c r="TA24" s="318"/>
      <c r="TB24" s="318"/>
      <c r="TC24" s="318"/>
      <c r="TD24" s="318"/>
      <c r="TE24" s="318"/>
      <c r="TF24" s="318"/>
      <c r="TG24" s="318"/>
      <c r="TH24" s="318"/>
      <c r="TI24" s="318"/>
      <c r="TJ24" s="318"/>
      <c r="TK24" s="318"/>
      <c r="TL24" s="318"/>
      <c r="TM24" s="318"/>
      <c r="TN24" s="318"/>
      <c r="TO24" s="318"/>
      <c r="TP24" s="318"/>
      <c r="TQ24" s="318"/>
      <c r="TR24" s="318"/>
      <c r="TS24" s="318"/>
      <c r="TT24" s="318"/>
      <c r="TU24" s="318"/>
      <c r="TV24" s="318"/>
      <c r="TW24" s="318"/>
      <c r="TX24" s="318"/>
      <c r="TY24" s="318"/>
      <c r="TZ24" s="318"/>
      <c r="UA24" s="318"/>
      <c r="UB24" s="318"/>
      <c r="UC24" s="318"/>
      <c r="UD24" s="318"/>
      <c r="UE24" s="318"/>
      <c r="UF24" s="318"/>
      <c r="UG24" s="318"/>
      <c r="UH24" s="318"/>
      <c r="UI24" s="318"/>
      <c r="UJ24" s="318"/>
      <c r="UK24" s="318"/>
      <c r="UL24" s="318"/>
      <c r="UM24" s="318"/>
      <c r="UN24" s="318"/>
      <c r="UO24" s="318"/>
      <c r="UP24" s="318"/>
      <c r="UQ24" s="318"/>
      <c r="UR24" s="318"/>
      <c r="US24" s="318"/>
      <c r="UT24" s="318"/>
      <c r="UU24" s="318"/>
      <c r="UV24" s="318"/>
      <c r="UW24" s="318"/>
      <c r="UX24" s="318"/>
      <c r="UY24" s="318"/>
      <c r="UZ24" s="318"/>
      <c r="VA24" s="318"/>
      <c r="VB24" s="318"/>
      <c r="VC24" s="318"/>
      <c r="VD24" s="318"/>
      <c r="VE24" s="318"/>
      <c r="VF24" s="318"/>
      <c r="VG24" s="318"/>
      <c r="VH24" s="318"/>
      <c r="VI24" s="318"/>
      <c r="VJ24" s="318"/>
      <c r="VK24" s="318"/>
      <c r="VL24" s="318"/>
      <c r="VM24" s="318"/>
      <c r="VN24" s="318"/>
      <c r="VO24" s="318"/>
      <c r="VP24" s="318"/>
      <c r="VQ24" s="318"/>
      <c r="VR24" s="318"/>
      <c r="VS24" s="318"/>
      <c r="VT24" s="318"/>
      <c r="VU24" s="318"/>
      <c r="VV24" s="318"/>
      <c r="VW24" s="318"/>
      <c r="VX24" s="318"/>
      <c r="VY24" s="318"/>
      <c r="VZ24" s="318"/>
      <c r="WA24" s="318"/>
      <c r="WB24" s="318"/>
      <c r="WC24" s="318"/>
      <c r="WD24" s="318"/>
      <c r="WE24" s="318"/>
      <c r="WF24" s="318"/>
      <c r="WG24" s="318"/>
      <c r="WH24" s="318"/>
      <c r="WI24" s="318"/>
      <c r="WJ24" s="318"/>
      <c r="WK24" s="318"/>
      <c r="WL24" s="318"/>
      <c r="WM24" s="318"/>
      <c r="WN24" s="318"/>
      <c r="WO24" s="318"/>
      <c r="WP24" s="318"/>
      <c r="WQ24" s="318"/>
      <c r="WR24" s="318"/>
      <c r="WS24" s="318"/>
      <c r="WT24" s="318"/>
      <c r="WU24" s="318"/>
      <c r="WV24" s="318"/>
      <c r="WW24" s="318"/>
      <c r="WX24" s="318"/>
      <c r="WY24" s="318"/>
      <c r="WZ24" s="318"/>
      <c r="XA24" s="318"/>
      <c r="XB24" s="318"/>
      <c r="XC24" s="318"/>
      <c r="XD24" s="318"/>
      <c r="XE24" s="318"/>
      <c r="XF24" s="318"/>
      <c r="XG24" s="318"/>
      <c r="XH24" s="318"/>
      <c r="XI24" s="318"/>
      <c r="XJ24" s="318"/>
      <c r="XK24" s="318"/>
      <c r="XL24" s="318"/>
      <c r="XM24" s="318"/>
      <c r="XN24" s="318"/>
      <c r="XO24" s="318"/>
      <c r="XP24" s="318"/>
      <c r="XQ24" s="318"/>
      <c r="XR24" s="318"/>
      <c r="XS24" s="318"/>
      <c r="XT24" s="318"/>
      <c r="XU24" s="318"/>
      <c r="XV24" s="318"/>
      <c r="XW24" s="318"/>
      <c r="XX24" s="318"/>
      <c r="XY24" s="318"/>
      <c r="XZ24" s="318"/>
      <c r="YA24" s="318"/>
      <c r="YB24" s="318"/>
      <c r="YC24" s="318"/>
      <c r="YD24" s="318"/>
      <c r="YE24" s="318"/>
      <c r="YF24" s="318"/>
      <c r="YG24" s="318"/>
      <c r="YH24" s="318"/>
      <c r="YI24" s="318"/>
      <c r="YJ24" s="318"/>
      <c r="YK24" s="318"/>
      <c r="YL24" s="318"/>
      <c r="YM24" s="318"/>
      <c r="YN24" s="318"/>
      <c r="YO24" s="318"/>
      <c r="YP24" s="318"/>
      <c r="YQ24" s="318"/>
      <c r="YR24" s="318"/>
      <c r="YS24" s="318"/>
      <c r="YT24" s="318"/>
      <c r="YU24" s="318"/>
      <c r="YV24" s="318"/>
      <c r="YW24" s="318"/>
      <c r="YX24" s="318"/>
      <c r="YY24" s="318"/>
      <c r="YZ24" s="318"/>
      <c r="ZA24" s="318"/>
      <c r="ZB24" s="318"/>
      <c r="ZC24" s="318"/>
      <c r="ZD24" s="318"/>
      <c r="ZE24" s="318"/>
      <c r="ZF24" s="318"/>
      <c r="ZG24" s="318"/>
      <c r="ZH24" s="318"/>
      <c r="ZI24" s="318"/>
      <c r="ZJ24" s="318"/>
      <c r="ZK24" s="318"/>
      <c r="ZL24" s="318"/>
      <c r="ZM24" s="318"/>
      <c r="ZN24" s="318"/>
      <c r="ZO24" s="318"/>
      <c r="ZP24" s="318"/>
      <c r="ZQ24" s="318"/>
      <c r="ZR24" s="318"/>
      <c r="ZS24" s="318"/>
      <c r="ZT24" s="318"/>
      <c r="ZU24" s="318"/>
      <c r="ZV24" s="318"/>
      <c r="ZW24" s="318"/>
      <c r="ZX24" s="318"/>
      <c r="ZY24" s="318"/>
      <c r="ZZ24" s="318"/>
      <c r="AAA24" s="318"/>
      <c r="AAB24" s="318"/>
      <c r="AAC24" s="318"/>
      <c r="AAD24" s="318"/>
      <c r="AAE24" s="318"/>
      <c r="AAF24" s="318"/>
      <c r="AAG24" s="318"/>
      <c r="AAH24" s="318"/>
      <c r="AAI24" s="318"/>
      <c r="AAJ24" s="318"/>
      <c r="AAK24" s="318"/>
      <c r="AAL24" s="318"/>
      <c r="AAM24" s="318"/>
      <c r="AAN24" s="318"/>
      <c r="AAO24" s="318"/>
      <c r="AAP24" s="318"/>
      <c r="AAQ24" s="318"/>
      <c r="AAR24" s="318"/>
      <c r="AAS24" s="318"/>
      <c r="AAT24" s="318"/>
      <c r="AAU24" s="318"/>
      <c r="AAV24" s="318"/>
      <c r="AAW24" s="318"/>
      <c r="AAX24" s="318"/>
      <c r="AAY24" s="318"/>
      <c r="AAZ24" s="318"/>
      <c r="ABA24" s="318"/>
      <c r="ABB24" s="318"/>
      <c r="ABC24" s="318"/>
      <c r="ABD24" s="318"/>
      <c r="ABE24" s="318"/>
      <c r="ABF24" s="318"/>
      <c r="ABG24" s="318"/>
      <c r="ABH24" s="318"/>
      <c r="ABI24" s="318"/>
      <c r="ABJ24" s="318"/>
      <c r="ABK24" s="318"/>
      <c r="ABL24" s="318"/>
      <c r="ABM24" s="318"/>
      <c r="ABN24" s="318"/>
      <c r="ABO24" s="318"/>
      <c r="ABP24" s="318"/>
      <c r="ABQ24" s="318"/>
      <c r="ABR24" s="318"/>
      <c r="ABS24" s="318"/>
      <c r="ABT24" s="318"/>
      <c r="ABU24" s="318"/>
      <c r="ABV24" s="318"/>
      <c r="ABW24" s="318"/>
      <c r="ABX24" s="318"/>
      <c r="ABY24" s="318"/>
      <c r="ABZ24" s="318"/>
      <c r="ACA24" s="318"/>
      <c r="ACB24" s="318"/>
      <c r="ACC24" s="318"/>
      <c r="ACD24" s="318"/>
      <c r="ACE24" s="318"/>
      <c r="ACF24" s="318"/>
      <c r="ACG24" s="318"/>
      <c r="ACH24" s="318"/>
      <c r="ACI24" s="318"/>
      <c r="ACJ24" s="318"/>
      <c r="ACK24" s="318"/>
      <c r="ACL24" s="318"/>
      <c r="ACM24" s="318"/>
      <c r="ACN24" s="318"/>
      <c r="ACO24" s="318"/>
      <c r="ACP24" s="318"/>
      <c r="ACQ24" s="318"/>
      <c r="ACR24" s="318"/>
      <c r="ACS24" s="318"/>
      <c r="ACT24" s="318"/>
      <c r="ACU24" s="318"/>
      <c r="ACV24" s="318"/>
      <c r="ACW24" s="318"/>
      <c r="ACX24" s="318"/>
      <c r="ACY24" s="318"/>
      <c r="ACZ24" s="318"/>
      <c r="ADA24" s="318"/>
      <c r="ADB24" s="318"/>
      <c r="ADC24" s="318"/>
      <c r="ADD24" s="318"/>
      <c r="ADE24" s="318"/>
      <c r="ADF24" s="318"/>
      <c r="ADG24" s="318"/>
      <c r="ADH24" s="318"/>
      <c r="ADI24" s="318"/>
      <c r="ADJ24" s="318"/>
      <c r="ADK24" s="318"/>
      <c r="ADL24" s="318"/>
      <c r="ADM24" s="318"/>
      <c r="ADN24" s="318"/>
      <c r="ADO24" s="318"/>
      <c r="ADP24" s="318"/>
      <c r="ADQ24" s="318"/>
      <c r="ADR24" s="318"/>
      <c r="ADS24" s="318"/>
      <c r="ADT24" s="318"/>
      <c r="ADU24" s="318"/>
      <c r="ADV24" s="318"/>
      <c r="ADW24" s="318"/>
      <c r="ADX24" s="318"/>
      <c r="ADY24" s="318"/>
      <c r="ADZ24" s="318"/>
      <c r="AEA24" s="318"/>
      <c r="AEB24" s="318"/>
      <c r="AEC24" s="318"/>
      <c r="AED24" s="318"/>
      <c r="AEE24" s="318"/>
      <c r="AEF24" s="318"/>
      <c r="AEG24" s="318"/>
      <c r="AEH24" s="318"/>
      <c r="AEI24" s="318"/>
      <c r="AEJ24" s="318"/>
      <c r="AEK24" s="318"/>
      <c r="AEL24" s="318"/>
      <c r="AEM24" s="318"/>
      <c r="AEN24" s="318"/>
      <c r="AEO24" s="318"/>
      <c r="AEP24" s="318"/>
      <c r="AEQ24" s="318"/>
      <c r="AER24" s="318"/>
      <c r="AES24" s="318"/>
      <c r="AET24" s="318"/>
      <c r="AEU24" s="318"/>
      <c r="AEV24" s="318"/>
      <c r="AEW24" s="318"/>
      <c r="AEX24" s="318"/>
      <c r="AEY24" s="318"/>
      <c r="AEZ24" s="318"/>
      <c r="AFA24" s="318"/>
      <c r="AFB24" s="318"/>
      <c r="AFC24" s="318"/>
      <c r="AFD24" s="318"/>
      <c r="AFE24" s="318"/>
      <c r="AFF24" s="318"/>
      <c r="AFG24" s="318"/>
      <c r="AFH24" s="318"/>
      <c r="AFI24" s="318"/>
      <c r="AFJ24" s="318"/>
      <c r="AFK24" s="318"/>
      <c r="AFL24" s="318"/>
      <c r="AFM24" s="318"/>
      <c r="AFN24" s="318"/>
      <c r="AFO24" s="318"/>
      <c r="AFP24" s="318"/>
      <c r="AFQ24" s="318"/>
      <c r="AFR24" s="318"/>
      <c r="AFS24" s="318"/>
      <c r="AFT24" s="318"/>
      <c r="AFU24" s="318"/>
      <c r="AFV24" s="318"/>
      <c r="AFW24" s="318"/>
      <c r="AFX24" s="318"/>
      <c r="AFY24" s="318"/>
      <c r="AFZ24" s="318"/>
      <c r="AGA24" s="318"/>
      <c r="AGB24" s="318"/>
      <c r="AGC24" s="318"/>
      <c r="AGD24" s="318"/>
      <c r="AGE24" s="318"/>
      <c r="AGF24" s="318"/>
      <c r="AGG24" s="318"/>
      <c r="AGH24" s="318"/>
      <c r="AGI24" s="318"/>
      <c r="AGJ24" s="318"/>
      <c r="AGK24" s="318"/>
      <c r="AGL24" s="318"/>
      <c r="AGM24" s="318"/>
      <c r="AGN24" s="318"/>
      <c r="AGO24" s="318"/>
      <c r="AGP24" s="318"/>
      <c r="AGQ24" s="318"/>
      <c r="AGR24" s="318"/>
      <c r="AGS24" s="318"/>
      <c r="AGT24" s="318"/>
      <c r="AGU24" s="318"/>
      <c r="AGV24" s="318"/>
      <c r="AGW24" s="318"/>
      <c r="AGX24" s="318"/>
      <c r="AGY24" s="318"/>
      <c r="AGZ24" s="318"/>
      <c r="AHA24" s="318"/>
      <c r="AHB24" s="318"/>
      <c r="AHC24" s="318"/>
      <c r="AHD24" s="318"/>
      <c r="AHE24" s="318"/>
      <c r="AHF24" s="318"/>
      <c r="AHG24" s="318"/>
      <c r="AHH24" s="318"/>
      <c r="AHI24" s="318"/>
      <c r="AHJ24" s="318"/>
      <c r="AHK24" s="318"/>
      <c r="AHL24" s="318"/>
      <c r="AHM24" s="318"/>
      <c r="AHN24" s="318"/>
      <c r="AHO24" s="318"/>
      <c r="AHP24" s="318"/>
      <c r="AHQ24" s="318"/>
      <c r="AHR24" s="318"/>
      <c r="AHS24" s="318"/>
      <c r="AHT24" s="318"/>
      <c r="AHU24" s="318"/>
      <c r="AHV24" s="318"/>
      <c r="AHW24" s="318"/>
      <c r="AHX24" s="318"/>
      <c r="AHY24" s="318"/>
      <c r="AHZ24" s="318"/>
      <c r="AIA24" s="318"/>
      <c r="AIB24" s="318"/>
      <c r="AIC24" s="318"/>
      <c r="AID24" s="318"/>
      <c r="AIE24" s="318"/>
      <c r="AIF24" s="318"/>
      <c r="AIG24" s="318"/>
      <c r="AIH24" s="318"/>
      <c r="AII24" s="318"/>
      <c r="AIJ24" s="318"/>
      <c r="AIK24" s="318"/>
      <c r="AIL24" s="318"/>
      <c r="AIM24" s="318"/>
      <c r="AIN24" s="318"/>
      <c r="AIO24" s="318"/>
      <c r="AIP24" s="318"/>
      <c r="AIQ24" s="318"/>
      <c r="AIR24" s="318"/>
      <c r="AIS24" s="318"/>
      <c r="AIT24" s="318"/>
      <c r="AIU24" s="318"/>
      <c r="AIV24" s="318"/>
      <c r="AIW24" s="318"/>
      <c r="AIX24" s="318"/>
      <c r="AIY24" s="318"/>
      <c r="AIZ24" s="318"/>
      <c r="AJA24" s="318"/>
      <c r="AJB24" s="318"/>
      <c r="AJC24" s="318"/>
      <c r="AJD24" s="318"/>
      <c r="AJE24" s="318"/>
      <c r="AJF24" s="318"/>
      <c r="AJG24" s="318"/>
      <c r="AJH24" s="318"/>
      <c r="AJI24" s="318"/>
      <c r="AJJ24" s="318"/>
      <c r="AJK24" s="318"/>
      <c r="AJL24" s="318"/>
      <c r="AJM24" s="318"/>
      <c r="AJN24" s="318"/>
      <c r="AJO24" s="318"/>
      <c r="AJP24" s="318"/>
      <c r="AJQ24" s="318"/>
      <c r="AJR24" s="318"/>
      <c r="AJS24" s="318"/>
      <c r="AJT24" s="318"/>
      <c r="AJU24" s="318"/>
      <c r="AJV24" s="318"/>
      <c r="AJW24" s="318"/>
      <c r="AJX24" s="318"/>
      <c r="AJY24" s="318"/>
      <c r="AJZ24" s="318"/>
      <c r="AKA24" s="318"/>
      <c r="AKB24" s="318"/>
      <c r="AKC24" s="318"/>
      <c r="AKD24" s="318"/>
      <c r="AKE24" s="318"/>
      <c r="AKF24" s="318"/>
      <c r="AKG24" s="318"/>
      <c r="AKH24" s="318"/>
      <c r="AKI24" s="318"/>
      <c r="AKJ24" s="318"/>
      <c r="AKK24" s="318"/>
      <c r="AKL24" s="318"/>
      <c r="AKM24" s="318"/>
      <c r="AKN24" s="318"/>
      <c r="AKO24" s="318"/>
      <c r="AKP24" s="318"/>
      <c r="AKQ24" s="318"/>
      <c r="AKR24" s="318"/>
      <c r="AKS24" s="318"/>
      <c r="AKT24" s="318"/>
      <c r="AKU24" s="318"/>
      <c r="AKV24" s="318"/>
      <c r="AKW24" s="318"/>
      <c r="AKX24" s="318"/>
      <c r="AKY24" s="318"/>
      <c r="AKZ24" s="318"/>
      <c r="ALA24" s="318"/>
      <c r="ALB24" s="318"/>
      <c r="ALC24" s="318"/>
      <c r="ALD24" s="318"/>
      <c r="ALE24" s="318"/>
      <c r="ALF24" s="318"/>
      <c r="ALG24" s="318"/>
      <c r="ALH24" s="318"/>
      <c r="ALI24" s="318"/>
      <c r="ALJ24" s="318"/>
      <c r="ALK24" s="318"/>
      <c r="ALL24" s="318"/>
      <c r="ALM24" s="318"/>
      <c r="ALN24" s="318"/>
      <c r="ALO24" s="318"/>
      <c r="ALP24" s="318"/>
      <c r="ALQ24" s="318"/>
      <c r="ALR24" s="318"/>
      <c r="ALS24" s="318"/>
      <c r="ALT24" s="318"/>
      <c r="ALU24" s="318"/>
      <c r="ALV24" s="318"/>
      <c r="ALW24" s="318"/>
      <c r="ALX24" s="318"/>
      <c r="ALY24" s="318"/>
      <c r="ALZ24" s="318"/>
      <c r="AMA24" s="318"/>
      <c r="AMB24" s="318"/>
      <c r="AMC24" s="318"/>
      <c r="AMD24" s="318"/>
      <c r="AME24" s="318"/>
      <c r="AMF24" s="318"/>
      <c r="AMG24" s="318"/>
      <c r="AMH24" s="318"/>
      <c r="AMI24" s="318"/>
    </row>
  </sheetData>
  <sheetProtection algorithmName="SHA-512" hashValue="WNjFXIsaCeH/I7pP3YWoGUusTjphOWvw4v6ag8P+kBqUPvVQbULJd1hdXZeOXbSXieReGMAQK93yNdNnp4YJ5g==" saltValue="dou2ShBXw1pl/JIlW9iCZA==" spinCount="100000" sheet="1" objects="1" scenarios="1" formatColumns="0" formatRows="0"/>
  <mergeCells count="3">
    <mergeCell ref="B3:G3"/>
    <mergeCell ref="C6:G6"/>
    <mergeCell ref="B17:C17"/>
  </mergeCells>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legacyDrawingHF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Plan4">
    <tabColor rgb="FFFFFF00"/>
  </sheetPr>
  <dimension ref="A2:AMJ78"/>
  <sheetViews>
    <sheetView showGridLines="0" showZeros="0" zoomScaleNormal="100" workbookViewId="0"/>
  </sheetViews>
  <sheetFormatPr defaultColWidth="9.140625" defaultRowHeight="15.75"/>
  <cols>
    <col min="1" max="1" width="3.7109375" style="235" customWidth="1"/>
    <col min="2" max="2" width="8.85546875" style="239" customWidth="1"/>
    <col min="3" max="3" width="35.85546875" style="236" customWidth="1"/>
    <col min="4" max="4" width="9.7109375" style="236" customWidth="1"/>
    <col min="5" max="5" width="11.140625" style="239" customWidth="1"/>
    <col min="6" max="6" width="8.7109375" style="238" customWidth="1"/>
    <col min="7" max="7" width="11.7109375" style="237" customWidth="1"/>
    <col min="8" max="8" width="14" style="238" bestFit="1" customWidth="1"/>
    <col min="9" max="9" width="8.85546875" style="238" customWidth="1"/>
    <col min="10" max="10" width="20.7109375" style="238" customWidth="1"/>
    <col min="11" max="11" width="20.7109375" style="235" customWidth="1"/>
    <col min="12" max="12" width="9.5703125" style="1" customWidth="1"/>
    <col min="13" max="13" width="10.140625" style="1" customWidth="1"/>
    <col min="14" max="14" width="9.140625" style="1"/>
    <col min="15" max="15" width="11" style="1" customWidth="1"/>
    <col min="16" max="1024" width="9.140625" style="1"/>
    <col min="1025" max="16384" width="9.140625" style="318"/>
  </cols>
  <sheetData>
    <row r="2" spans="1:48" ht="18" customHeight="1">
      <c r="A2" s="234"/>
      <c r="B2" s="645" t="s">
        <v>0</v>
      </c>
      <c r="C2" s="666" t="s">
        <v>1</v>
      </c>
      <c r="D2" s="667"/>
      <c r="E2" s="667"/>
      <c r="F2" s="667"/>
      <c r="G2" s="667"/>
      <c r="H2" s="667"/>
      <c r="I2" s="667"/>
      <c r="J2" s="667"/>
      <c r="K2" s="668"/>
      <c r="M2" s="7"/>
    </row>
    <row r="3" spans="1:48" ht="18" customHeight="1">
      <c r="A3" s="234"/>
      <c r="B3" s="645"/>
      <c r="C3" s="649" t="s">
        <v>433</v>
      </c>
      <c r="D3" s="650"/>
      <c r="E3" s="650"/>
      <c r="F3" s="650"/>
      <c r="G3" s="650"/>
      <c r="H3" s="650"/>
      <c r="I3" s="650"/>
      <c r="J3" s="650"/>
      <c r="K3" s="651"/>
      <c r="M3" s="319"/>
      <c r="N3" s="320"/>
      <c r="O3" s="320"/>
      <c r="P3" s="320"/>
      <c r="AK3" s="320"/>
      <c r="AL3" s="320"/>
      <c r="AM3" s="320"/>
      <c r="AN3" s="320"/>
      <c r="AO3" s="320"/>
      <c r="AP3" s="320"/>
      <c r="AQ3" s="320"/>
      <c r="AR3" s="320"/>
      <c r="AS3" s="320"/>
      <c r="AT3" s="320"/>
      <c r="AU3" s="320"/>
      <c r="AV3" s="321"/>
    </row>
    <row r="4" spans="1:48" ht="18" customHeight="1">
      <c r="A4" s="234"/>
      <c r="B4" s="644" t="s">
        <v>2</v>
      </c>
      <c r="C4" s="649" t="s">
        <v>434</v>
      </c>
      <c r="D4" s="650"/>
      <c r="E4" s="650"/>
      <c r="F4" s="650"/>
      <c r="G4" s="650"/>
      <c r="H4" s="650"/>
      <c r="I4" s="650"/>
      <c r="J4" s="650"/>
      <c r="K4" s="651"/>
      <c r="M4" s="7"/>
    </row>
    <row r="5" spans="1:48" ht="42.75" customHeight="1">
      <c r="A5" s="234"/>
      <c r="B5" s="644"/>
      <c r="C5" s="669" t="s">
        <v>471</v>
      </c>
      <c r="D5" s="670"/>
      <c r="E5" s="670"/>
      <c r="F5" s="670"/>
      <c r="G5" s="670"/>
      <c r="H5" s="670"/>
      <c r="I5" s="670"/>
      <c r="J5" s="670"/>
      <c r="K5" s="671"/>
      <c r="M5" s="322"/>
    </row>
    <row r="6" spans="1:48" ht="18" customHeight="1">
      <c r="A6" s="234"/>
      <c r="B6" s="644"/>
      <c r="C6" s="664" t="s">
        <v>28</v>
      </c>
      <c r="D6" s="664"/>
      <c r="E6" s="664"/>
      <c r="F6" s="664"/>
      <c r="G6" s="664"/>
      <c r="H6" s="665" t="s">
        <v>4</v>
      </c>
      <c r="I6" s="665"/>
      <c r="J6" s="665"/>
      <c r="K6" s="601">
        <v>0.24179999999999999</v>
      </c>
      <c r="M6" s="7"/>
    </row>
    <row r="7" spans="1:48" ht="18" customHeight="1">
      <c r="A7" s="234"/>
      <c r="B7" s="655"/>
      <c r="C7" s="662" t="s">
        <v>68</v>
      </c>
      <c r="D7" s="662"/>
      <c r="E7" s="662"/>
      <c r="F7" s="662"/>
      <c r="G7" s="662"/>
      <c r="H7" s="663" t="s">
        <v>5</v>
      </c>
      <c r="I7" s="663"/>
      <c r="J7" s="663"/>
      <c r="K7" s="602">
        <v>0.14019999999999999</v>
      </c>
      <c r="M7" s="7"/>
    </row>
    <row r="8" spans="1:48" ht="54" customHeight="1">
      <c r="A8" s="234"/>
      <c r="B8" s="218" t="s">
        <v>6</v>
      </c>
      <c r="C8" s="217" t="s">
        <v>7</v>
      </c>
      <c r="D8" s="200" t="s">
        <v>11</v>
      </c>
      <c r="E8" s="216" t="s">
        <v>12</v>
      </c>
      <c r="F8" s="217" t="s">
        <v>13</v>
      </c>
      <c r="G8" s="216" t="s">
        <v>14</v>
      </c>
      <c r="H8" s="217" t="s">
        <v>362</v>
      </c>
      <c r="I8" s="217" t="s">
        <v>15</v>
      </c>
      <c r="J8" s="217" t="s">
        <v>363</v>
      </c>
      <c r="K8" s="217" t="s">
        <v>364</v>
      </c>
      <c r="M8" s="7"/>
    </row>
    <row r="9" spans="1:48" s="1" customFormat="1">
      <c r="A9" s="235"/>
      <c r="B9" s="327"/>
      <c r="C9" s="329"/>
      <c r="D9" s="329"/>
      <c r="E9" s="330"/>
      <c r="F9" s="330"/>
      <c r="G9" s="331"/>
      <c r="H9" s="330"/>
      <c r="I9" s="420"/>
      <c r="J9" s="421"/>
      <c r="K9" s="422"/>
      <c r="L9" s="8"/>
      <c r="M9" s="8"/>
    </row>
    <row r="10" spans="1:48" s="1" customFormat="1" ht="31.5">
      <c r="A10" s="235"/>
      <c r="B10" s="317">
        <v>1</v>
      </c>
      <c r="C10" s="77" t="s">
        <v>500</v>
      </c>
      <c r="D10" s="229"/>
      <c r="E10" s="240"/>
      <c r="F10" s="240"/>
      <c r="G10" s="241"/>
      <c r="H10" s="240"/>
      <c r="I10" s="423"/>
      <c r="J10" s="424"/>
      <c r="K10" s="223">
        <f>K33</f>
        <v>0</v>
      </c>
      <c r="L10" s="8"/>
    </row>
    <row r="11" spans="1:48" s="1" customFormat="1">
      <c r="A11" s="235"/>
      <c r="B11" s="317"/>
      <c r="C11" s="229"/>
      <c r="D11" s="229"/>
      <c r="E11" s="240"/>
      <c r="F11" s="240"/>
      <c r="G11" s="241"/>
      <c r="H11" s="240"/>
      <c r="I11" s="423"/>
      <c r="J11" s="424"/>
      <c r="K11" s="171"/>
      <c r="L11" s="8"/>
    </row>
    <row r="12" spans="1:48" s="1" customFormat="1">
      <c r="A12" s="235"/>
      <c r="B12" s="243"/>
      <c r="C12" s="244" t="s">
        <v>8</v>
      </c>
      <c r="D12" s="244"/>
      <c r="E12" s="244"/>
      <c r="F12" s="244"/>
      <c r="G12" s="245"/>
      <c r="H12" s="244"/>
      <c r="I12" s="423"/>
      <c r="J12" s="425"/>
      <c r="K12" s="222">
        <f>SUM(K9:K11)</f>
        <v>0</v>
      </c>
    </row>
    <row r="13" spans="1:48" s="1" customFormat="1">
      <c r="A13" s="235"/>
      <c r="B13" s="278"/>
      <c r="C13" s="279"/>
      <c r="D13" s="279"/>
      <c r="E13" s="337"/>
      <c r="F13" s="280"/>
      <c r="G13" s="270"/>
      <c r="H13" s="270"/>
      <c r="I13" s="426"/>
      <c r="J13" s="359"/>
      <c r="K13" s="220"/>
    </row>
    <row r="14" spans="1:48" s="1" customFormat="1" ht="31.5">
      <c r="A14" s="235"/>
      <c r="B14" s="243">
        <v>1</v>
      </c>
      <c r="C14" s="252" t="s">
        <v>69</v>
      </c>
      <c r="D14" s="427"/>
      <c r="E14" s="299"/>
      <c r="F14" s="275"/>
      <c r="G14" s="162"/>
      <c r="H14" s="161"/>
      <c r="I14" s="161"/>
      <c r="J14" s="171"/>
      <c r="K14" s="172"/>
    </row>
    <row r="15" spans="1:48" s="7" customFormat="1" ht="16.5" thickBot="1">
      <c r="A15" s="238"/>
      <c r="B15" s="284" t="s">
        <v>17</v>
      </c>
      <c r="C15" s="229" t="s">
        <v>70</v>
      </c>
      <c r="D15" s="182"/>
      <c r="E15" s="185"/>
      <c r="F15" s="305"/>
      <c r="G15" s="231"/>
      <c r="H15" s="428"/>
      <c r="I15" s="429"/>
      <c r="J15" s="187"/>
      <c r="K15" s="187"/>
      <c r="M15" s="1"/>
    </row>
    <row r="16" spans="1:48" s="7" customFormat="1" ht="32.25" thickBot="1">
      <c r="A16" s="238"/>
      <c r="B16" s="284" t="s">
        <v>71</v>
      </c>
      <c r="C16" s="257" t="s">
        <v>452</v>
      </c>
      <c r="D16" s="285"/>
      <c r="E16" s="286"/>
      <c r="F16" s="258" t="s">
        <v>72</v>
      </c>
      <c r="G16" s="259">
        <v>1</v>
      </c>
      <c r="H16" s="204"/>
      <c r="I16" s="183">
        <f>$K$7</f>
        <v>0.14019999999999999</v>
      </c>
      <c r="J16" s="209">
        <f>ROUND(H16*(I16+1),2)</f>
        <v>0</v>
      </c>
      <c r="K16" s="209">
        <f>ROUND(G16*J16,2)</f>
        <v>0</v>
      </c>
      <c r="M16" s="1"/>
    </row>
    <row r="17" spans="1:14" s="7" customFormat="1" ht="32.25" thickBot="1">
      <c r="A17" s="238"/>
      <c r="B17" s="284" t="s">
        <v>73</v>
      </c>
      <c r="C17" s="257" t="s">
        <v>453</v>
      </c>
      <c r="D17" s="285"/>
      <c r="E17" s="286"/>
      <c r="F17" s="258" t="s">
        <v>72</v>
      </c>
      <c r="G17" s="287">
        <v>1</v>
      </c>
      <c r="H17" s="204"/>
      <c r="I17" s="183">
        <f t="shared" ref="I17:I22" si="0">$K$7</f>
        <v>0.14019999999999999</v>
      </c>
      <c r="J17" s="209">
        <f t="shared" ref="J17:J31" si="1">ROUND(H17*(I17+1),2)</f>
        <v>0</v>
      </c>
      <c r="K17" s="209">
        <f t="shared" ref="K17:K31" si="2">ROUND(G17*J17,2)</f>
        <v>0</v>
      </c>
      <c r="M17" s="1"/>
    </row>
    <row r="18" spans="1:14" s="7" customFormat="1" ht="32.25" thickBot="1">
      <c r="A18" s="238"/>
      <c r="B18" s="284" t="s">
        <v>74</v>
      </c>
      <c r="C18" s="257" t="s">
        <v>454</v>
      </c>
      <c r="D18" s="285"/>
      <c r="E18" s="286"/>
      <c r="F18" s="258" t="s">
        <v>72</v>
      </c>
      <c r="G18" s="287">
        <v>1</v>
      </c>
      <c r="H18" s="204"/>
      <c r="I18" s="183">
        <f t="shared" si="0"/>
        <v>0.14019999999999999</v>
      </c>
      <c r="J18" s="209">
        <f t="shared" si="1"/>
        <v>0</v>
      </c>
      <c r="K18" s="209">
        <f t="shared" si="2"/>
        <v>0</v>
      </c>
      <c r="M18" s="1"/>
    </row>
    <row r="19" spans="1:14" s="7" customFormat="1" ht="32.25" thickBot="1">
      <c r="A19" s="238"/>
      <c r="B19" s="284" t="s">
        <v>75</v>
      </c>
      <c r="C19" s="257" t="s">
        <v>455</v>
      </c>
      <c r="D19" s="285"/>
      <c r="E19" s="286"/>
      <c r="F19" s="258" t="s">
        <v>72</v>
      </c>
      <c r="G19" s="287">
        <v>1</v>
      </c>
      <c r="H19" s="204"/>
      <c r="I19" s="183">
        <f t="shared" si="0"/>
        <v>0.14019999999999999</v>
      </c>
      <c r="J19" s="209">
        <f t="shared" si="1"/>
        <v>0</v>
      </c>
      <c r="K19" s="209">
        <f t="shared" si="2"/>
        <v>0</v>
      </c>
      <c r="M19" s="1"/>
    </row>
    <row r="20" spans="1:14" s="7" customFormat="1" ht="32.25" thickBot="1">
      <c r="A20" s="238"/>
      <c r="B20" s="284" t="s">
        <v>76</v>
      </c>
      <c r="C20" s="257" t="s">
        <v>456</v>
      </c>
      <c r="D20" s="285"/>
      <c r="E20" s="286"/>
      <c r="F20" s="258" t="s">
        <v>72</v>
      </c>
      <c r="G20" s="287">
        <v>15</v>
      </c>
      <c r="H20" s="204"/>
      <c r="I20" s="183">
        <f t="shared" si="0"/>
        <v>0.14019999999999999</v>
      </c>
      <c r="J20" s="209">
        <f t="shared" si="1"/>
        <v>0</v>
      </c>
      <c r="K20" s="209">
        <f t="shared" si="2"/>
        <v>0</v>
      </c>
      <c r="M20" s="1"/>
    </row>
    <row r="21" spans="1:14" s="7" customFormat="1" ht="32.25" thickBot="1">
      <c r="A21" s="238"/>
      <c r="B21" s="284" t="s">
        <v>77</v>
      </c>
      <c r="C21" s="257" t="s">
        <v>78</v>
      </c>
      <c r="D21" s="285"/>
      <c r="E21" s="286"/>
      <c r="F21" s="258" t="s">
        <v>31</v>
      </c>
      <c r="G21" s="287">
        <v>106.5</v>
      </c>
      <c r="H21" s="204"/>
      <c r="I21" s="183">
        <f t="shared" si="0"/>
        <v>0.14019999999999999</v>
      </c>
      <c r="J21" s="209">
        <f t="shared" si="1"/>
        <v>0</v>
      </c>
      <c r="K21" s="209">
        <f t="shared" si="2"/>
        <v>0</v>
      </c>
      <c r="M21" s="1"/>
    </row>
    <row r="22" spans="1:14" s="7" customFormat="1" ht="48" thickBot="1">
      <c r="A22" s="238"/>
      <c r="B22" s="284" t="s">
        <v>79</v>
      </c>
      <c r="C22" s="257" t="s">
        <v>465</v>
      </c>
      <c r="D22" s="285"/>
      <c r="E22" s="286"/>
      <c r="F22" s="258" t="s">
        <v>72</v>
      </c>
      <c r="G22" s="287">
        <v>1</v>
      </c>
      <c r="H22" s="204"/>
      <c r="I22" s="183">
        <f t="shared" si="0"/>
        <v>0.14019999999999999</v>
      </c>
      <c r="J22" s="209">
        <f t="shared" si="1"/>
        <v>0</v>
      </c>
      <c r="K22" s="209">
        <f t="shared" si="2"/>
        <v>0</v>
      </c>
      <c r="M22" s="1"/>
    </row>
    <row r="23" spans="1:14" s="7" customFormat="1" ht="16.5" thickBot="1">
      <c r="A23" s="238"/>
      <c r="B23" s="284" t="s">
        <v>19</v>
      </c>
      <c r="C23" s="229" t="s">
        <v>80</v>
      </c>
      <c r="D23" s="186"/>
      <c r="E23" s="185"/>
      <c r="F23" s="305"/>
      <c r="G23" s="231"/>
      <c r="H23" s="178"/>
      <c r="I23" s="183"/>
      <c r="J23" s="209"/>
      <c r="K23" s="209"/>
      <c r="M23" s="1"/>
    </row>
    <row r="24" spans="1:14" s="7" customFormat="1" ht="32.25" thickBot="1">
      <c r="A24" s="238"/>
      <c r="B24" s="284" t="s">
        <v>81</v>
      </c>
      <c r="C24" s="257" t="s">
        <v>82</v>
      </c>
      <c r="D24" s="285"/>
      <c r="E24" s="286"/>
      <c r="F24" s="258" t="s">
        <v>83</v>
      </c>
      <c r="G24" s="287">
        <v>23</v>
      </c>
      <c r="H24" s="204"/>
      <c r="I24" s="183">
        <f t="shared" ref="I24:I28" si="3">$K$7</f>
        <v>0.14019999999999999</v>
      </c>
      <c r="J24" s="209">
        <f t="shared" si="1"/>
        <v>0</v>
      </c>
      <c r="K24" s="209">
        <f t="shared" si="2"/>
        <v>0</v>
      </c>
      <c r="M24" s="1"/>
    </row>
    <row r="25" spans="1:14" s="7" customFormat="1" ht="32.25" thickBot="1">
      <c r="A25" s="238"/>
      <c r="B25" s="284" t="s">
        <v>84</v>
      </c>
      <c r="C25" s="257" t="s">
        <v>85</v>
      </c>
      <c r="D25" s="285"/>
      <c r="E25" s="286"/>
      <c r="F25" s="258" t="s">
        <v>72</v>
      </c>
      <c r="G25" s="287">
        <v>1</v>
      </c>
      <c r="H25" s="204"/>
      <c r="I25" s="183">
        <f t="shared" si="3"/>
        <v>0.14019999999999999</v>
      </c>
      <c r="J25" s="209">
        <f t="shared" si="1"/>
        <v>0</v>
      </c>
      <c r="K25" s="209">
        <f t="shared" si="2"/>
        <v>0</v>
      </c>
      <c r="M25" s="1"/>
    </row>
    <row r="26" spans="1:14" s="7" customFormat="1" ht="32.25" thickBot="1">
      <c r="A26" s="238"/>
      <c r="B26" s="284" t="s">
        <v>86</v>
      </c>
      <c r="C26" s="257" t="s">
        <v>87</v>
      </c>
      <c r="D26" s="285"/>
      <c r="E26" s="286"/>
      <c r="F26" s="258" t="s">
        <v>72</v>
      </c>
      <c r="G26" s="287">
        <v>4</v>
      </c>
      <c r="H26" s="204"/>
      <c r="I26" s="183">
        <f t="shared" si="3"/>
        <v>0.14019999999999999</v>
      </c>
      <c r="J26" s="209">
        <f t="shared" si="1"/>
        <v>0</v>
      </c>
      <c r="K26" s="209">
        <f t="shared" si="2"/>
        <v>0</v>
      </c>
      <c r="M26" s="1"/>
    </row>
    <row r="27" spans="1:14" s="7" customFormat="1" ht="32.25" thickBot="1">
      <c r="A27" s="238"/>
      <c r="B27" s="284" t="s">
        <v>88</v>
      </c>
      <c r="C27" s="257" t="s">
        <v>89</v>
      </c>
      <c r="D27" s="285"/>
      <c r="E27" s="286"/>
      <c r="F27" s="258" t="s">
        <v>72</v>
      </c>
      <c r="G27" s="287">
        <v>2</v>
      </c>
      <c r="H27" s="204"/>
      <c r="I27" s="183">
        <f t="shared" si="3"/>
        <v>0.14019999999999999</v>
      </c>
      <c r="J27" s="209">
        <f t="shared" si="1"/>
        <v>0</v>
      </c>
      <c r="K27" s="209">
        <f t="shared" si="2"/>
        <v>0</v>
      </c>
      <c r="M27" s="1"/>
    </row>
    <row r="28" spans="1:14" s="7" customFormat="1" ht="32.25" thickBot="1">
      <c r="A28" s="238"/>
      <c r="B28" s="284" t="s">
        <v>90</v>
      </c>
      <c r="C28" s="257" t="s">
        <v>91</v>
      </c>
      <c r="D28" s="285"/>
      <c r="E28" s="286"/>
      <c r="F28" s="258" t="s">
        <v>72</v>
      </c>
      <c r="G28" s="287">
        <v>1</v>
      </c>
      <c r="H28" s="204"/>
      <c r="I28" s="183">
        <f t="shared" si="3"/>
        <v>0.14019999999999999</v>
      </c>
      <c r="J28" s="209">
        <f t="shared" si="1"/>
        <v>0</v>
      </c>
      <c r="K28" s="209">
        <f t="shared" si="2"/>
        <v>0</v>
      </c>
      <c r="M28" s="1"/>
    </row>
    <row r="29" spans="1:14" s="7" customFormat="1" ht="16.5" thickBot="1">
      <c r="A29" s="238"/>
      <c r="B29" s="284" t="s">
        <v>20</v>
      </c>
      <c r="C29" s="229" t="s">
        <v>92</v>
      </c>
      <c r="D29" s="182"/>
      <c r="E29" s="185"/>
      <c r="F29" s="305"/>
      <c r="G29" s="231"/>
      <c r="H29" s="209"/>
      <c r="I29" s="183"/>
      <c r="J29" s="209"/>
      <c r="K29" s="209"/>
      <c r="M29" s="1"/>
    </row>
    <row r="30" spans="1:14" s="7" customFormat="1" ht="48" thickBot="1">
      <c r="A30" s="238"/>
      <c r="B30" s="284" t="s">
        <v>93</v>
      </c>
      <c r="C30" s="257" t="s">
        <v>94</v>
      </c>
      <c r="D30" s="285" t="s">
        <v>435</v>
      </c>
      <c r="E30" s="286" t="s">
        <v>26</v>
      </c>
      <c r="F30" s="258" t="s">
        <v>95</v>
      </c>
      <c r="G30" s="259">
        <v>17</v>
      </c>
      <c r="H30" s="598">
        <f>ROUND('C-1.1_01'!$G$24,2)</f>
        <v>0</v>
      </c>
      <c r="I30" s="183">
        <f>$K$7</f>
        <v>0.14019999999999999</v>
      </c>
      <c r="J30" s="209">
        <f t="shared" si="1"/>
        <v>0</v>
      </c>
      <c r="K30" s="209">
        <f t="shared" si="2"/>
        <v>0</v>
      </c>
      <c r="M30" s="1"/>
      <c r="N30" s="1"/>
    </row>
    <row r="31" spans="1:14" s="7" customFormat="1" ht="48" thickBot="1">
      <c r="A31" s="238"/>
      <c r="B31" s="284" t="s">
        <v>96</v>
      </c>
      <c r="C31" s="257" t="s">
        <v>97</v>
      </c>
      <c r="D31" s="285" t="s">
        <v>436</v>
      </c>
      <c r="E31" s="286" t="s">
        <v>26</v>
      </c>
      <c r="F31" s="258" t="s">
        <v>95</v>
      </c>
      <c r="G31" s="259">
        <v>16</v>
      </c>
      <c r="H31" s="599">
        <f>ROUND('C-1.1_02'!$G$24,2)</f>
        <v>0</v>
      </c>
      <c r="I31" s="183">
        <f>$K$7</f>
        <v>0.14019999999999999</v>
      </c>
      <c r="J31" s="209">
        <f t="shared" si="1"/>
        <v>0</v>
      </c>
      <c r="K31" s="209">
        <f t="shared" si="2"/>
        <v>0</v>
      </c>
      <c r="M31" s="1"/>
    </row>
    <row r="32" spans="1:14" s="7" customFormat="1">
      <c r="A32" s="238"/>
      <c r="B32" s="430"/>
      <c r="C32" s="347"/>
      <c r="D32" s="78"/>
      <c r="E32" s="79"/>
      <c r="F32" s="348"/>
      <c r="G32" s="431"/>
      <c r="H32" s="432"/>
      <c r="I32" s="432"/>
      <c r="J32" s="178"/>
      <c r="K32" s="187"/>
      <c r="M32" s="1"/>
    </row>
    <row r="33" spans="1:13" s="1" customFormat="1">
      <c r="A33" s="235"/>
      <c r="B33" s="273"/>
      <c r="C33" s="244" t="s">
        <v>23</v>
      </c>
      <c r="D33" s="433"/>
      <c r="E33" s="434"/>
      <c r="F33" s="299"/>
      <c r="G33" s="157"/>
      <c r="H33" s="156"/>
      <c r="I33" s="435"/>
      <c r="J33" s="436"/>
      <c r="K33" s="207">
        <f>SUM(K14:K32)</f>
        <v>0</v>
      </c>
    </row>
    <row r="34" spans="1:13" s="1" customFormat="1">
      <c r="A34" s="235"/>
      <c r="B34" s="153"/>
      <c r="C34" s="316"/>
      <c r="D34" s="437"/>
      <c r="E34" s="438"/>
      <c r="F34" s="316"/>
      <c r="G34" s="151"/>
      <c r="H34" s="151"/>
      <c r="I34" s="439"/>
      <c r="J34" s="436"/>
      <c r="K34" s="187"/>
    </row>
    <row r="35" spans="1:13" s="5" customFormat="1">
      <c r="A35" s="250"/>
      <c r="B35" s="153"/>
      <c r="C35" s="347"/>
      <c r="D35" s="440"/>
      <c r="E35" s="441"/>
      <c r="F35" s="348"/>
      <c r="G35" s="442"/>
      <c r="H35" s="443"/>
      <c r="I35" s="432"/>
      <c r="J35" s="159"/>
      <c r="K35" s="187"/>
      <c r="L35" s="232"/>
      <c r="M35" s="1"/>
    </row>
    <row r="36" spans="1:13" s="5" customFormat="1">
      <c r="A36" s="250"/>
      <c r="B36" s="273"/>
      <c r="C36" s="265" t="s">
        <v>8</v>
      </c>
      <c r="D36" s="444"/>
      <c r="E36" s="290"/>
      <c r="F36" s="302"/>
      <c r="G36" s="283"/>
      <c r="H36" s="283"/>
      <c r="I36" s="445"/>
      <c r="J36" s="178"/>
      <c r="K36" s="205">
        <f>SUM(K14:K33)/2</f>
        <v>0</v>
      </c>
      <c r="L36" s="232"/>
      <c r="M36" s="1"/>
    </row>
    <row r="37" spans="1:13">
      <c r="B37" s="278"/>
      <c r="C37" s="303"/>
      <c r="D37" s="446"/>
      <c r="E37" s="280"/>
      <c r="F37" s="269"/>
      <c r="G37" s="270"/>
      <c r="H37" s="271"/>
      <c r="I37" s="426"/>
      <c r="J37" s="447"/>
      <c r="K37" s="270"/>
    </row>
    <row r="38" spans="1:13">
      <c r="B38" s="368"/>
      <c r="H38" s="369"/>
      <c r="I38" s="369"/>
      <c r="J38" s="190"/>
    </row>
    <row r="39" spans="1:13">
      <c r="B39" s="368"/>
      <c r="H39" s="369"/>
      <c r="I39" s="369"/>
      <c r="J39" s="237"/>
    </row>
    <row r="40" spans="1:13">
      <c r="B40" s="368"/>
      <c r="H40" s="369"/>
      <c r="I40" s="369"/>
      <c r="J40" s="237"/>
    </row>
    <row r="41" spans="1:13">
      <c r="B41" s="368"/>
      <c r="H41" s="369"/>
      <c r="I41" s="369"/>
    </row>
    <row r="42" spans="1:13">
      <c r="B42" s="368"/>
      <c r="H42" s="369"/>
      <c r="I42" s="369"/>
    </row>
    <row r="43" spans="1:13">
      <c r="B43" s="368"/>
      <c r="H43" s="369"/>
      <c r="I43" s="369"/>
    </row>
    <row r="44" spans="1:13">
      <c r="B44" s="368"/>
      <c r="H44" s="369"/>
      <c r="I44" s="369"/>
    </row>
    <row r="45" spans="1:13">
      <c r="B45" s="368"/>
      <c r="H45" s="369"/>
      <c r="I45" s="369"/>
      <c r="J45" s="237"/>
    </row>
    <row r="46" spans="1:13">
      <c r="B46" s="368"/>
      <c r="H46" s="369"/>
      <c r="I46" s="369"/>
    </row>
    <row r="47" spans="1:13">
      <c r="B47" s="368"/>
      <c r="H47" s="369"/>
      <c r="I47" s="369"/>
    </row>
    <row r="48" spans="1:13">
      <c r="B48" s="368"/>
      <c r="H48" s="369"/>
      <c r="I48" s="369"/>
    </row>
    <row r="49" spans="1:11">
      <c r="B49" s="368"/>
      <c r="H49" s="369"/>
      <c r="I49" s="369"/>
    </row>
    <row r="50" spans="1:11">
      <c r="B50" s="368"/>
      <c r="H50" s="369"/>
      <c r="I50" s="369"/>
    </row>
    <row r="51" spans="1:11">
      <c r="B51" s="368"/>
      <c r="H51" s="369"/>
      <c r="I51" s="369"/>
    </row>
    <row r="52" spans="1:11" s="12" customFormat="1">
      <c r="A52" s="236"/>
      <c r="B52" s="368"/>
      <c r="C52" s="236"/>
      <c r="D52" s="236"/>
      <c r="E52" s="239"/>
      <c r="F52" s="238"/>
      <c r="G52" s="237"/>
      <c r="H52" s="369"/>
      <c r="I52" s="369"/>
      <c r="J52" s="238"/>
      <c r="K52" s="236"/>
    </row>
    <row r="53" spans="1:11" s="12" customFormat="1">
      <c r="A53" s="236"/>
      <c r="B53" s="368"/>
      <c r="C53" s="236"/>
      <c r="D53" s="236"/>
      <c r="E53" s="239"/>
      <c r="F53" s="238"/>
      <c r="G53" s="237"/>
      <c r="H53" s="369"/>
      <c r="I53" s="369"/>
      <c r="J53" s="238"/>
      <c r="K53" s="236"/>
    </row>
    <row r="54" spans="1:11" s="12" customFormat="1">
      <c r="A54" s="236"/>
      <c r="B54" s="368"/>
      <c r="C54" s="236"/>
      <c r="D54" s="236"/>
      <c r="E54" s="239"/>
      <c r="F54" s="238"/>
      <c r="G54" s="237"/>
      <c r="H54" s="369"/>
      <c r="I54" s="369"/>
      <c r="J54" s="238"/>
      <c r="K54" s="236"/>
    </row>
    <row r="55" spans="1:11" s="12" customFormat="1">
      <c r="A55" s="236"/>
      <c r="B55" s="368"/>
      <c r="C55" s="236"/>
      <c r="D55" s="236"/>
      <c r="E55" s="239"/>
      <c r="F55" s="238"/>
      <c r="G55" s="237"/>
      <c r="H55" s="369"/>
      <c r="I55" s="369"/>
      <c r="J55" s="238"/>
      <c r="K55" s="236"/>
    </row>
    <row r="56" spans="1:11" s="12" customFormat="1">
      <c r="A56" s="236"/>
      <c r="B56" s="368"/>
      <c r="C56" s="236"/>
      <c r="D56" s="236"/>
      <c r="E56" s="239"/>
      <c r="F56" s="238"/>
      <c r="G56" s="237"/>
      <c r="H56" s="369"/>
      <c r="I56" s="369"/>
      <c r="J56" s="238"/>
      <c r="K56" s="236"/>
    </row>
    <row r="57" spans="1:11" s="12" customFormat="1">
      <c r="A57" s="236"/>
      <c r="B57" s="368"/>
      <c r="C57" s="236"/>
      <c r="D57" s="236"/>
      <c r="E57" s="239"/>
      <c r="F57" s="238"/>
      <c r="G57" s="237"/>
      <c r="H57" s="369"/>
      <c r="I57" s="369"/>
      <c r="J57" s="238"/>
      <c r="K57" s="236"/>
    </row>
    <row r="58" spans="1:11" s="12" customFormat="1">
      <c r="A58" s="236"/>
      <c r="B58" s="368"/>
      <c r="C58" s="236"/>
      <c r="D58" s="236"/>
      <c r="E58" s="239"/>
      <c r="F58" s="238"/>
      <c r="G58" s="237"/>
      <c r="H58" s="369"/>
      <c r="I58" s="369"/>
      <c r="J58" s="238"/>
      <c r="K58" s="236"/>
    </row>
    <row r="59" spans="1:11" s="12" customFormat="1">
      <c r="A59" s="236"/>
      <c r="B59" s="368"/>
      <c r="C59" s="236"/>
      <c r="D59" s="236"/>
      <c r="E59" s="239"/>
      <c r="F59" s="238"/>
      <c r="G59" s="237"/>
      <c r="H59" s="369"/>
      <c r="I59" s="369"/>
      <c r="J59" s="238"/>
      <c r="K59" s="236"/>
    </row>
    <row r="60" spans="1:11" s="12" customFormat="1">
      <c r="A60" s="236"/>
      <c r="B60" s="368"/>
      <c r="C60" s="236"/>
      <c r="D60" s="236"/>
      <c r="E60" s="239"/>
      <c r="F60" s="238"/>
      <c r="G60" s="237"/>
      <c r="H60" s="369"/>
      <c r="I60" s="369"/>
      <c r="J60" s="238"/>
      <c r="K60" s="236"/>
    </row>
    <row r="61" spans="1:11" s="12" customFormat="1">
      <c r="A61" s="236"/>
      <c r="B61" s="368"/>
      <c r="C61" s="236"/>
      <c r="D61" s="236"/>
      <c r="E61" s="239"/>
      <c r="F61" s="238"/>
      <c r="G61" s="237"/>
      <c r="H61" s="369"/>
      <c r="I61" s="369"/>
      <c r="J61" s="238"/>
      <c r="K61" s="236"/>
    </row>
    <row r="62" spans="1:11" s="12" customFormat="1">
      <c r="A62" s="236"/>
      <c r="B62" s="368"/>
      <c r="C62" s="236"/>
      <c r="D62" s="236"/>
      <c r="E62" s="239"/>
      <c r="F62" s="238"/>
      <c r="G62" s="237"/>
      <c r="H62" s="369"/>
      <c r="I62" s="369"/>
      <c r="J62" s="238"/>
      <c r="K62" s="236"/>
    </row>
    <row r="63" spans="1:11" s="12" customFormat="1">
      <c r="A63" s="236"/>
      <c r="B63" s="368"/>
      <c r="C63" s="236"/>
      <c r="D63" s="236"/>
      <c r="E63" s="239"/>
      <c r="F63" s="238"/>
      <c r="G63" s="237"/>
      <c r="H63" s="369"/>
      <c r="I63" s="369"/>
      <c r="J63" s="238"/>
      <c r="K63" s="236"/>
    </row>
    <row r="64" spans="1:11" s="12" customFormat="1">
      <c r="A64" s="236"/>
      <c r="B64" s="368"/>
      <c r="C64" s="236"/>
      <c r="D64" s="236"/>
      <c r="E64" s="239"/>
      <c r="F64" s="238"/>
      <c r="G64" s="237"/>
      <c r="H64" s="369"/>
      <c r="I64" s="369"/>
      <c r="J64" s="238"/>
      <c r="K64" s="236"/>
    </row>
    <row r="65" spans="1:11" s="12" customFormat="1">
      <c r="A65" s="236"/>
      <c r="B65" s="368"/>
      <c r="C65" s="236"/>
      <c r="D65" s="236"/>
      <c r="E65" s="239"/>
      <c r="F65" s="238"/>
      <c r="G65" s="237"/>
      <c r="H65" s="369"/>
      <c r="I65" s="369"/>
      <c r="J65" s="238"/>
      <c r="K65" s="236"/>
    </row>
    <row r="66" spans="1:11" s="12" customFormat="1">
      <c r="A66" s="236"/>
      <c r="B66" s="368"/>
      <c r="C66" s="236"/>
      <c r="D66" s="236"/>
      <c r="E66" s="239"/>
      <c r="F66" s="238"/>
      <c r="G66" s="237"/>
      <c r="H66" s="369"/>
      <c r="I66" s="369"/>
      <c r="J66" s="238"/>
      <c r="K66" s="236"/>
    </row>
    <row r="67" spans="1:11" s="12" customFormat="1">
      <c r="A67" s="236"/>
      <c r="B67" s="368"/>
      <c r="C67" s="236"/>
      <c r="D67" s="236"/>
      <c r="E67" s="239"/>
      <c r="F67" s="238"/>
      <c r="G67" s="237"/>
      <c r="H67" s="369"/>
      <c r="I67" s="369"/>
      <c r="J67" s="238"/>
      <c r="K67" s="236"/>
    </row>
    <row r="68" spans="1:11">
      <c r="B68" s="368"/>
      <c r="H68" s="369"/>
      <c r="I68" s="369"/>
    </row>
    <row r="69" spans="1:11">
      <c r="B69" s="368"/>
      <c r="H69" s="369"/>
      <c r="I69" s="369"/>
    </row>
    <row r="70" spans="1:11">
      <c r="B70" s="368"/>
      <c r="H70" s="369"/>
      <c r="I70" s="369"/>
    </row>
    <row r="71" spans="1:11" s="1" customFormat="1">
      <c r="A71" s="235"/>
      <c r="B71" s="368"/>
      <c r="C71" s="235"/>
      <c r="D71" s="238"/>
      <c r="E71" s="239"/>
      <c r="F71" s="238"/>
      <c r="G71" s="238"/>
      <c r="H71" s="369"/>
      <c r="I71" s="369"/>
      <c r="J71" s="238"/>
      <c r="K71" s="235"/>
    </row>
    <row r="72" spans="1:11" s="1" customFormat="1">
      <c r="A72" s="235"/>
      <c r="B72" s="368"/>
      <c r="C72" s="235"/>
      <c r="D72" s="238"/>
      <c r="E72" s="239"/>
      <c r="F72" s="238"/>
      <c r="G72" s="238"/>
      <c r="H72" s="369"/>
      <c r="I72" s="369"/>
      <c r="J72" s="238"/>
      <c r="K72" s="235"/>
    </row>
    <row r="73" spans="1:11" s="1" customFormat="1">
      <c r="A73" s="235"/>
      <c r="B73" s="368"/>
      <c r="C73" s="235"/>
      <c r="D73" s="238"/>
      <c r="E73" s="239"/>
      <c r="F73" s="238"/>
      <c r="G73" s="238"/>
      <c r="H73" s="238"/>
      <c r="I73" s="238"/>
      <c r="J73" s="238"/>
      <c r="K73" s="235"/>
    </row>
    <row r="74" spans="1:11" s="1" customFormat="1">
      <c r="A74" s="235"/>
      <c r="B74" s="368"/>
      <c r="C74" s="235"/>
      <c r="D74" s="238"/>
      <c r="E74" s="239"/>
      <c r="F74" s="238"/>
      <c r="G74" s="238"/>
      <c r="H74" s="238"/>
      <c r="I74" s="238"/>
      <c r="J74" s="238"/>
      <c r="K74" s="235"/>
    </row>
    <row r="75" spans="1:11" s="1" customFormat="1">
      <c r="A75" s="235"/>
      <c r="B75" s="368"/>
      <c r="C75" s="235"/>
      <c r="D75" s="238"/>
      <c r="E75" s="239"/>
      <c r="F75" s="238"/>
      <c r="G75" s="238"/>
      <c r="H75" s="238"/>
      <c r="I75" s="238"/>
      <c r="J75" s="238"/>
      <c r="K75" s="235"/>
    </row>
    <row r="76" spans="1:11" s="1" customFormat="1">
      <c r="A76" s="235"/>
      <c r="B76" s="368"/>
      <c r="C76" s="235"/>
      <c r="D76" s="238"/>
      <c r="E76" s="239"/>
      <c r="F76" s="238"/>
      <c r="G76" s="238"/>
      <c r="H76" s="238"/>
      <c r="I76" s="238"/>
      <c r="J76" s="238"/>
      <c r="K76" s="235"/>
    </row>
    <row r="77" spans="1:11" s="1" customFormat="1">
      <c r="A77" s="235"/>
      <c r="B77" s="368"/>
      <c r="C77" s="235"/>
      <c r="D77" s="238"/>
      <c r="E77" s="239"/>
      <c r="F77" s="238"/>
      <c r="G77" s="238"/>
      <c r="H77" s="238"/>
      <c r="I77" s="238"/>
      <c r="J77" s="238"/>
      <c r="K77" s="235"/>
    </row>
    <row r="78" spans="1:11" s="1" customFormat="1">
      <c r="A78" s="235"/>
      <c r="B78" s="368"/>
      <c r="C78" s="235"/>
      <c r="D78" s="238"/>
      <c r="E78" s="239"/>
      <c r="F78" s="238"/>
      <c r="G78" s="238"/>
      <c r="H78" s="238"/>
      <c r="I78" s="238"/>
      <c r="J78" s="238"/>
      <c r="K78" s="235"/>
    </row>
  </sheetData>
  <sheetProtection algorithmName="SHA-512" hashValue="03x/rmZ+iqm2yKyG56RdrCzUP3/RlohH+uxwy8Ix6Rfv/vC4kpurySPdQHP9eEm4KAZ049AxMFQRMAWmmdyTuA==" saltValue="3QGEmIif54sLhkI9gQDVHQ==" spinCount="100000" sheet="1" objects="1" scenarios="1" formatColumns="0" formatRows="0"/>
  <mergeCells count="10">
    <mergeCell ref="C7:G7"/>
    <mergeCell ref="H7:J7"/>
    <mergeCell ref="B4:B7"/>
    <mergeCell ref="B2:B3"/>
    <mergeCell ref="C6:G6"/>
    <mergeCell ref="H6:J6"/>
    <mergeCell ref="C2:K2"/>
    <mergeCell ref="C3:K3"/>
    <mergeCell ref="C4:K4"/>
    <mergeCell ref="C5:K5"/>
  </mergeCells>
  <printOptions horizontalCentered="1"/>
  <pageMargins left="0.78740157480314965" right="0.59055118110236227" top="0.98425196850393704" bottom="0.78740157480314965" header="0.39370078740157483" footer="0.39370078740157483"/>
  <pageSetup paperSize="9" scale="65" fitToHeight="0" orientation="portrait" r:id="rId1"/>
  <headerFooter scaleWithDoc="0">
    <oddHeader>&amp;L&amp;"Book Antiqua,Negrito"&amp;10Rev-2&amp;C&amp;"Book Antiqua,Negrito"&amp;10Primeira Etapa&amp;R&amp;G</oddHeader>
    <oddFooter>&amp;L&amp;"Arial,Negrito"&amp;10CTR 464&amp;C&amp;"Arial,Negrito"&amp;10 4.&amp;P&amp;R&amp;"Arial,Itálico"&amp;10Origem: 408-Orçamento_Rel 1</oddFooter>
  </headerFooter>
  <rowBreaks count="1" manualBreakCount="1">
    <brk id="13" max="16383" man="1"/>
  </rowBreaks>
  <legacy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Plan14">
    <tabColor rgb="FFFFFF00"/>
  </sheetPr>
  <dimension ref="A3:AMI82"/>
  <sheetViews>
    <sheetView showZeros="0" zoomScaleNormal="100" workbookViewId="0"/>
  </sheetViews>
  <sheetFormatPr defaultColWidth="9.140625" defaultRowHeight="15"/>
  <cols>
    <col min="1" max="1" width="36.85546875" style="51" customWidth="1"/>
    <col min="2" max="2" width="5" style="17" customWidth="1"/>
    <col min="3" max="3" width="27.85546875" style="17" customWidth="1"/>
    <col min="4" max="4" width="6.85546875" style="18" bestFit="1" customWidth="1"/>
    <col min="5" max="5" width="7.85546875" style="19" customWidth="1"/>
    <col min="6" max="6" width="15.7109375" style="18" customWidth="1"/>
    <col min="7" max="7" width="15.7109375" style="17" customWidth="1"/>
    <col min="8" max="8" width="10.5703125" style="375" customWidth="1"/>
    <col min="9" max="9" width="9.140625" style="376"/>
    <col min="10" max="11" width="11.140625" style="376" customWidth="1"/>
    <col min="12" max="248" width="9.140625" style="376"/>
    <col min="249" max="249" width="36.85546875" style="376" customWidth="1"/>
    <col min="250" max="250" width="5.85546875" style="376" customWidth="1"/>
    <col min="251" max="251" width="33.140625" style="376" customWidth="1"/>
    <col min="252" max="252" width="8" style="376" customWidth="1"/>
    <col min="253" max="253" width="5.7109375" style="376" customWidth="1"/>
    <col min="254" max="254" width="6.85546875" style="376" customWidth="1"/>
    <col min="255" max="255" width="10.140625" style="376" customWidth="1"/>
    <col min="256" max="256" width="10.42578125" style="376" customWidth="1"/>
    <col min="257" max="257" width="10.5703125" style="376" customWidth="1"/>
    <col min="258" max="259" width="9.140625" style="376"/>
    <col min="260" max="260" width="9" style="376" customWidth="1"/>
    <col min="261" max="504" width="9.140625" style="376"/>
    <col min="505" max="505" width="36.85546875" style="376" customWidth="1"/>
    <col min="506" max="506" width="5.85546875" style="376" customWidth="1"/>
    <col min="507" max="507" width="33.140625" style="376" customWidth="1"/>
    <col min="508" max="508" width="8" style="376" customWidth="1"/>
    <col min="509" max="509" width="5.7109375" style="376" customWidth="1"/>
    <col min="510" max="510" width="6.85546875" style="376" customWidth="1"/>
    <col min="511" max="511" width="10.140625" style="376" customWidth="1"/>
    <col min="512" max="512" width="10.42578125" style="376" customWidth="1"/>
    <col min="513" max="513" width="10.5703125" style="376" customWidth="1"/>
    <col min="514" max="515" width="9.140625" style="376"/>
    <col min="516" max="516" width="9" style="376" customWidth="1"/>
    <col min="517" max="760" width="9.140625" style="376"/>
    <col min="761" max="761" width="36.85546875" style="376" customWidth="1"/>
    <col min="762" max="762" width="5.85546875" style="376" customWidth="1"/>
    <col min="763" max="763" width="33.140625" style="376" customWidth="1"/>
    <col min="764" max="764" width="8" style="376" customWidth="1"/>
    <col min="765" max="765" width="5.7109375" style="376" customWidth="1"/>
    <col min="766" max="766" width="6.85546875" style="376" customWidth="1"/>
    <col min="767" max="767" width="10.140625" style="376" customWidth="1"/>
    <col min="768" max="768" width="10.42578125" style="376" customWidth="1"/>
    <col min="769" max="769" width="10.5703125" style="376" customWidth="1"/>
    <col min="770" max="771" width="9.140625" style="376"/>
    <col min="772" max="772" width="9" style="376" customWidth="1"/>
    <col min="773" max="1016" width="9.140625" style="376"/>
    <col min="1017" max="1017" width="36.85546875" style="376" customWidth="1"/>
    <col min="1018" max="1018" width="5.85546875" style="376" customWidth="1"/>
    <col min="1019" max="1019" width="33.140625" style="376" customWidth="1"/>
    <col min="1020" max="1020" width="8" style="376" customWidth="1"/>
    <col min="1021" max="1021" width="5.7109375" style="376" customWidth="1"/>
    <col min="1022" max="1022" width="6.85546875" style="376" customWidth="1"/>
    <col min="1023" max="1023" width="10.140625" style="376" customWidth="1"/>
    <col min="1024" max="16384" width="9.140625" style="318"/>
  </cols>
  <sheetData>
    <row r="3" spans="1:11" s="370" customFormat="1" ht="16.5" customHeight="1">
      <c r="A3" s="60"/>
      <c r="B3" s="679" t="s">
        <v>279</v>
      </c>
      <c r="C3" s="679"/>
      <c r="D3" s="679"/>
      <c r="E3" s="679"/>
      <c r="F3" s="679"/>
      <c r="G3" s="679"/>
    </row>
    <row r="4" spans="1:11" s="371" customFormat="1" ht="16.5" customHeight="1">
      <c r="A4" s="17"/>
      <c r="B4" s="55"/>
      <c r="C4" s="58" t="s">
        <v>26</v>
      </c>
      <c r="D4" s="57"/>
      <c r="E4" s="56"/>
      <c r="F4" s="58"/>
      <c r="G4" s="59"/>
    </row>
    <row r="5" spans="1:11" s="371" customFormat="1" ht="16.5" customHeight="1">
      <c r="A5" s="17"/>
      <c r="B5" s="55"/>
      <c r="C5" s="58" t="s">
        <v>435</v>
      </c>
      <c r="D5" s="57"/>
      <c r="E5" s="56"/>
      <c r="F5" s="58"/>
      <c r="G5" s="59"/>
    </row>
    <row r="6" spans="1:11" s="371" customFormat="1" ht="31.5" customHeight="1">
      <c r="A6" s="17"/>
      <c r="B6" s="60"/>
      <c r="C6" s="680" t="s">
        <v>94</v>
      </c>
      <c r="D6" s="680"/>
      <c r="E6" s="680"/>
      <c r="F6" s="680"/>
      <c r="G6" s="680"/>
    </row>
    <row r="7" spans="1:11" s="371" customFormat="1" ht="12.75" customHeight="1">
      <c r="A7" s="17"/>
      <c r="B7" s="61"/>
      <c r="C7" s="61"/>
      <c r="D7" s="62"/>
      <c r="E7" s="62"/>
      <c r="F7" s="61"/>
      <c r="G7" s="61"/>
      <c r="H7" s="374"/>
    </row>
    <row r="8" spans="1:11" s="371" customFormat="1" ht="12.75" customHeight="1">
      <c r="A8" s="17"/>
      <c r="B8" s="63" t="s">
        <v>280</v>
      </c>
      <c r="C8" s="63" t="s">
        <v>95</v>
      </c>
      <c r="D8" s="62"/>
      <c r="E8" s="62"/>
      <c r="F8" s="61"/>
      <c r="G8" s="61"/>
      <c r="H8" s="374"/>
    </row>
    <row r="9" spans="1:11" s="371" customFormat="1" ht="12.75" customHeight="1">
      <c r="A9" s="17"/>
      <c r="B9" s="36"/>
      <c r="C9" s="36"/>
      <c r="D9" s="37"/>
      <c r="E9" s="37"/>
      <c r="F9" s="36"/>
      <c r="G9" s="36"/>
      <c r="H9" s="374"/>
    </row>
    <row r="10" spans="1:11" s="371" customFormat="1" ht="25.5" customHeight="1" thickBot="1">
      <c r="A10" s="17"/>
      <c r="B10" s="81" t="s">
        <v>6</v>
      </c>
      <c r="C10" s="81" t="s">
        <v>7</v>
      </c>
      <c r="D10" s="81" t="s">
        <v>13</v>
      </c>
      <c r="E10" s="81" t="s">
        <v>14</v>
      </c>
      <c r="F10" s="233" t="s">
        <v>281</v>
      </c>
      <c r="G10" s="82" t="s">
        <v>282</v>
      </c>
      <c r="H10" s="374"/>
    </row>
    <row r="11" spans="1:11" s="370" customFormat="1" ht="26.25" thickBot="1">
      <c r="A11" s="60"/>
      <c r="B11" s="64">
        <v>1</v>
      </c>
      <c r="C11" s="135" t="s">
        <v>283</v>
      </c>
      <c r="D11" s="136" t="s">
        <v>18</v>
      </c>
      <c r="E11" s="202">
        <v>0.14000000000000001</v>
      </c>
      <c r="F11" s="419"/>
      <c r="G11" s="201">
        <f>ROUND(E11*F11,2)</f>
        <v>0</v>
      </c>
      <c r="H11" s="448"/>
    </row>
    <row r="12" spans="1:11" s="370" customFormat="1" ht="13.5" thickBot="1">
      <c r="A12" s="60"/>
      <c r="B12" s="64">
        <f>B11+1</f>
        <v>2</v>
      </c>
      <c r="C12" s="135" t="s">
        <v>284</v>
      </c>
      <c r="D12" s="136" t="s">
        <v>100</v>
      </c>
      <c r="E12" s="137">
        <v>11.67</v>
      </c>
      <c r="F12" s="419"/>
      <c r="G12" s="203">
        <f t="shared" ref="G12:G22" si="0">ROUND(E12*F12,2)</f>
        <v>0</v>
      </c>
      <c r="H12" s="448"/>
      <c r="J12" s="449"/>
    </row>
    <row r="13" spans="1:11" s="370" customFormat="1" ht="26.25" thickBot="1">
      <c r="A13" s="60"/>
      <c r="B13" s="64">
        <f t="shared" ref="B13:B22" si="1">B12+1</f>
        <v>3</v>
      </c>
      <c r="C13" s="135" t="s">
        <v>285</v>
      </c>
      <c r="D13" s="136" t="s">
        <v>100</v>
      </c>
      <c r="E13" s="137">
        <v>0.35</v>
      </c>
      <c r="F13" s="419"/>
      <c r="G13" s="203">
        <f t="shared" si="0"/>
        <v>0</v>
      </c>
      <c r="H13" s="448"/>
    </row>
    <row r="14" spans="1:11" s="370" customFormat="1" ht="26.25" thickBot="1">
      <c r="A14" s="60"/>
      <c r="B14" s="64">
        <f t="shared" si="1"/>
        <v>4</v>
      </c>
      <c r="C14" s="135" t="s">
        <v>389</v>
      </c>
      <c r="D14" s="136" t="s">
        <v>72</v>
      </c>
      <c r="E14" s="137">
        <v>10</v>
      </c>
      <c r="F14" s="419"/>
      <c r="G14" s="203">
        <f t="shared" si="0"/>
        <v>0</v>
      </c>
      <c r="H14" s="448"/>
    </row>
    <row r="15" spans="1:11" s="370" customFormat="1" ht="26.25" thickBot="1">
      <c r="A15" s="60"/>
      <c r="B15" s="64">
        <f t="shared" si="1"/>
        <v>5</v>
      </c>
      <c r="C15" s="135" t="s">
        <v>286</v>
      </c>
      <c r="D15" s="136" t="s">
        <v>83</v>
      </c>
      <c r="E15" s="137">
        <v>1</v>
      </c>
      <c r="F15" s="419"/>
      <c r="G15" s="203">
        <f t="shared" si="0"/>
        <v>0</v>
      </c>
      <c r="H15" s="448"/>
    </row>
    <row r="16" spans="1:11" s="370" customFormat="1" ht="13.5" thickBot="1">
      <c r="A16" s="60"/>
      <c r="B16" s="64">
        <f t="shared" si="1"/>
        <v>6</v>
      </c>
      <c r="C16" s="135" t="s">
        <v>287</v>
      </c>
      <c r="D16" s="136" t="s">
        <v>18</v>
      </c>
      <c r="E16" s="137">
        <v>0.05</v>
      </c>
      <c r="F16" s="419"/>
      <c r="G16" s="203">
        <f t="shared" si="0"/>
        <v>0</v>
      </c>
      <c r="H16" s="448"/>
      <c r="I16" s="450"/>
      <c r="J16" s="449"/>
      <c r="K16" s="450"/>
    </row>
    <row r="17" spans="1:13" s="370" customFormat="1" ht="51.75" thickBot="1">
      <c r="A17" s="60"/>
      <c r="B17" s="64">
        <f t="shared" si="1"/>
        <v>7</v>
      </c>
      <c r="C17" s="135" t="s">
        <v>288</v>
      </c>
      <c r="D17" s="136" t="s">
        <v>62</v>
      </c>
      <c r="E17" s="137">
        <v>2</v>
      </c>
      <c r="F17" s="419"/>
      <c r="G17" s="203">
        <f t="shared" si="0"/>
        <v>0</v>
      </c>
      <c r="H17" s="448"/>
      <c r="J17" s="451"/>
    </row>
    <row r="18" spans="1:13" s="370" customFormat="1" ht="51.75" thickBot="1">
      <c r="A18" s="60"/>
      <c r="B18" s="64">
        <f t="shared" si="1"/>
        <v>8</v>
      </c>
      <c r="C18" s="135" t="s">
        <v>289</v>
      </c>
      <c r="D18" s="136" t="s">
        <v>62</v>
      </c>
      <c r="E18" s="137">
        <v>0.2</v>
      </c>
      <c r="F18" s="419"/>
      <c r="G18" s="203">
        <f t="shared" si="0"/>
        <v>0</v>
      </c>
      <c r="H18" s="448"/>
      <c r="J18" s="451"/>
    </row>
    <row r="19" spans="1:13" s="370" customFormat="1" ht="26.25" thickBot="1">
      <c r="A19" s="60"/>
      <c r="B19" s="64">
        <f t="shared" si="1"/>
        <v>9</v>
      </c>
      <c r="C19" s="135" t="s">
        <v>290</v>
      </c>
      <c r="D19" s="136" t="s">
        <v>277</v>
      </c>
      <c r="E19" s="137">
        <v>2</v>
      </c>
      <c r="F19" s="419"/>
      <c r="G19" s="203">
        <f t="shared" si="0"/>
        <v>0</v>
      </c>
      <c r="H19" s="448"/>
      <c r="J19" s="449"/>
    </row>
    <row r="20" spans="1:13" s="370" customFormat="1" ht="26.25" thickBot="1">
      <c r="A20" s="60"/>
      <c r="B20" s="64">
        <f t="shared" si="1"/>
        <v>10</v>
      </c>
      <c r="C20" s="135" t="s">
        <v>291</v>
      </c>
      <c r="D20" s="136" t="s">
        <v>277</v>
      </c>
      <c r="E20" s="137">
        <v>2</v>
      </c>
      <c r="F20" s="419"/>
      <c r="G20" s="203">
        <f t="shared" si="0"/>
        <v>0</v>
      </c>
      <c r="H20" s="448"/>
      <c r="J20" s="449"/>
    </row>
    <row r="21" spans="1:13" s="370" customFormat="1" ht="26.25" thickBot="1">
      <c r="A21" s="60"/>
      <c r="B21" s="64">
        <f t="shared" si="1"/>
        <v>11</v>
      </c>
      <c r="C21" s="135" t="s">
        <v>292</v>
      </c>
      <c r="D21" s="136" t="s">
        <v>277</v>
      </c>
      <c r="E21" s="137">
        <v>1</v>
      </c>
      <c r="F21" s="419"/>
      <c r="G21" s="203">
        <f t="shared" si="0"/>
        <v>0</v>
      </c>
      <c r="H21" s="448"/>
      <c r="J21" s="449"/>
    </row>
    <row r="22" spans="1:13" s="370" customFormat="1" ht="26.25" thickBot="1">
      <c r="A22" s="60"/>
      <c r="B22" s="64">
        <f t="shared" si="1"/>
        <v>12</v>
      </c>
      <c r="C22" s="135" t="s">
        <v>293</v>
      </c>
      <c r="D22" s="136" t="s">
        <v>277</v>
      </c>
      <c r="E22" s="137">
        <v>0.1</v>
      </c>
      <c r="F22" s="419"/>
      <c r="G22" s="203">
        <f t="shared" si="0"/>
        <v>0</v>
      </c>
      <c r="H22" s="448"/>
      <c r="I22" s="450"/>
      <c r="J22" s="450"/>
      <c r="K22" s="450"/>
    </row>
    <row r="23" spans="1:13" s="371" customFormat="1" ht="12.75" customHeight="1">
      <c r="A23" s="17"/>
      <c r="B23" s="83"/>
      <c r="C23" s="84"/>
      <c r="D23" s="85"/>
      <c r="E23" s="86"/>
      <c r="F23" s="87"/>
      <c r="G23" s="88"/>
      <c r="H23" s="374"/>
    </row>
    <row r="24" spans="1:13" s="371" customFormat="1" ht="12.75" customHeight="1">
      <c r="A24" s="17"/>
      <c r="B24" s="84"/>
      <c r="C24" s="17"/>
      <c r="D24" s="89"/>
      <c r="E24" s="85"/>
      <c r="F24" s="90" t="s">
        <v>294</v>
      </c>
      <c r="G24" s="91">
        <f>SUM(G11:G23)</f>
        <v>0</v>
      </c>
      <c r="H24" s="374"/>
    </row>
    <row r="25" spans="1:13" s="371" customFormat="1" ht="12.75" customHeight="1">
      <c r="A25" s="17"/>
      <c r="B25" s="89"/>
      <c r="C25" s="92" t="s">
        <v>295</v>
      </c>
      <c r="D25" s="89"/>
      <c r="E25" s="89"/>
      <c r="F25" s="89"/>
      <c r="G25" s="89"/>
      <c r="H25" s="374"/>
      <c r="I25" s="376"/>
      <c r="J25" s="376"/>
      <c r="K25" s="376"/>
      <c r="L25" s="376"/>
      <c r="M25" s="376"/>
    </row>
    <row r="26" spans="1:13" s="371" customFormat="1" ht="12.75" customHeight="1">
      <c r="A26" s="17"/>
      <c r="B26" s="89"/>
      <c r="C26" s="92"/>
      <c r="D26" s="89"/>
      <c r="E26" s="89"/>
      <c r="F26" s="89"/>
      <c r="G26" s="89"/>
      <c r="H26" s="374"/>
      <c r="I26" s="376"/>
      <c r="J26" s="376"/>
      <c r="K26" s="376"/>
      <c r="L26" s="376"/>
      <c r="M26" s="376"/>
    </row>
    <row r="27" spans="1:13" s="371" customFormat="1" ht="12.75" customHeight="1">
      <c r="A27" s="17"/>
      <c r="B27" s="89"/>
      <c r="C27" s="93" t="s">
        <v>296</v>
      </c>
      <c r="D27" s="92"/>
      <c r="E27" s="92"/>
      <c r="F27" s="89"/>
      <c r="G27" s="89"/>
      <c r="H27" s="374"/>
      <c r="I27" s="376"/>
      <c r="J27" s="376"/>
      <c r="K27" s="376"/>
      <c r="L27" s="376"/>
      <c r="M27" s="376"/>
    </row>
    <row r="28" spans="1:13" s="371" customFormat="1" ht="12.75" customHeight="1">
      <c r="A28" s="17"/>
      <c r="B28" s="94"/>
      <c r="C28" s="95" t="s">
        <v>273</v>
      </c>
      <c r="D28" s="20">
        <v>0.7</v>
      </c>
      <c r="E28" s="96" t="s">
        <v>31</v>
      </c>
      <c r="F28" s="97"/>
      <c r="G28" s="98"/>
      <c r="H28" s="374"/>
      <c r="I28" s="376"/>
      <c r="J28" s="376"/>
      <c r="L28" s="376"/>
      <c r="M28" s="376"/>
    </row>
    <row r="29" spans="1:13" s="371" customFormat="1" ht="12.75" customHeight="1">
      <c r="A29" s="17"/>
      <c r="B29" s="99"/>
      <c r="C29" s="95" t="s">
        <v>274</v>
      </c>
      <c r="D29" s="20">
        <v>0.2</v>
      </c>
      <c r="E29" s="96" t="s">
        <v>31</v>
      </c>
      <c r="F29" s="97"/>
      <c r="G29" s="98"/>
      <c r="H29" s="374"/>
    </row>
    <row r="30" spans="1:13" s="371" customFormat="1" ht="12.75" customHeight="1">
      <c r="A30" s="17"/>
      <c r="B30" s="99"/>
      <c r="C30" s="95" t="s">
        <v>297</v>
      </c>
      <c r="D30" s="20">
        <v>50</v>
      </c>
      <c r="E30" s="96" t="s">
        <v>298</v>
      </c>
      <c r="F30" s="97"/>
      <c r="G30" s="98"/>
      <c r="H30" s="374"/>
    </row>
    <row r="31" spans="1:13" s="371" customFormat="1" ht="12.75" customHeight="1">
      <c r="A31" s="17"/>
      <c r="B31" s="95"/>
      <c r="C31" s="100" t="s">
        <v>271</v>
      </c>
      <c r="D31" s="21">
        <v>0.14000000000000001</v>
      </c>
      <c r="E31" s="101" t="s">
        <v>18</v>
      </c>
      <c r="F31" s="97"/>
      <c r="G31" s="98"/>
      <c r="H31" s="374"/>
    </row>
    <row r="32" spans="1:13" s="371" customFormat="1" ht="12.75" customHeight="1">
      <c r="A32" s="17"/>
      <c r="B32" s="95"/>
      <c r="C32" s="102"/>
      <c r="D32" s="22"/>
      <c r="E32" s="23"/>
      <c r="F32" s="97"/>
      <c r="G32" s="98"/>
      <c r="H32" s="374"/>
    </row>
    <row r="33" spans="1:14" s="375" customFormat="1" ht="12.75" customHeight="1">
      <c r="A33" s="51"/>
      <c r="B33" s="17"/>
      <c r="C33" s="93" t="s">
        <v>299</v>
      </c>
      <c r="D33" s="20"/>
      <c r="E33" s="96"/>
      <c r="F33" s="18"/>
      <c r="G33" s="17"/>
      <c r="I33" s="376"/>
      <c r="J33" s="376"/>
      <c r="K33" s="376"/>
      <c r="L33" s="376"/>
      <c r="M33" s="376"/>
      <c r="N33" s="376"/>
    </row>
    <row r="34" spans="1:14" s="375" customFormat="1" ht="12.75" customHeight="1">
      <c r="A34" s="51"/>
      <c r="B34" s="17"/>
      <c r="C34" s="95" t="s">
        <v>297</v>
      </c>
      <c r="D34" s="20">
        <v>7.44</v>
      </c>
      <c r="E34" s="96" t="s">
        <v>300</v>
      </c>
      <c r="F34" s="18"/>
      <c r="G34" s="17"/>
      <c r="I34" s="376"/>
      <c r="J34" s="376"/>
      <c r="K34" s="376"/>
      <c r="L34" s="376"/>
      <c r="M34" s="376"/>
      <c r="N34" s="376"/>
    </row>
    <row r="35" spans="1:14" s="375" customFormat="1" ht="12.75" customHeight="1">
      <c r="A35" s="51"/>
      <c r="B35" s="17"/>
      <c r="C35" s="95" t="s">
        <v>273</v>
      </c>
      <c r="D35" s="20">
        <v>1.4</v>
      </c>
      <c r="E35" s="96" t="s">
        <v>31</v>
      </c>
      <c r="F35" s="18"/>
      <c r="G35" s="17"/>
      <c r="I35" s="376"/>
      <c r="J35" s="376"/>
      <c r="K35" s="376"/>
      <c r="L35" s="376"/>
      <c r="M35" s="376"/>
      <c r="N35" s="376"/>
    </row>
    <row r="36" spans="1:14" s="375" customFormat="1" ht="12.75" customHeight="1">
      <c r="A36" s="51"/>
      <c r="B36" s="17"/>
      <c r="C36" s="100" t="s">
        <v>271</v>
      </c>
      <c r="D36" s="21">
        <v>10.42</v>
      </c>
      <c r="E36" s="101" t="s">
        <v>100</v>
      </c>
      <c r="F36" s="18"/>
      <c r="G36" s="17"/>
      <c r="I36" s="376"/>
      <c r="J36" s="376"/>
      <c r="K36" s="376"/>
      <c r="L36" s="376"/>
      <c r="M36" s="376"/>
      <c r="N36" s="376"/>
    </row>
    <row r="37" spans="1:14" ht="12.75" customHeight="1">
      <c r="E37" s="18"/>
    </row>
    <row r="38" spans="1:14" ht="12.75" customHeight="1">
      <c r="C38" s="93" t="s">
        <v>301</v>
      </c>
      <c r="D38" s="20"/>
      <c r="E38" s="96"/>
      <c r="G38" s="24"/>
    </row>
    <row r="39" spans="1:14" ht="12.75" customHeight="1">
      <c r="C39" s="95" t="s">
        <v>302</v>
      </c>
      <c r="D39" s="103">
        <v>0.02</v>
      </c>
      <c r="E39" s="96" t="s">
        <v>100</v>
      </c>
      <c r="G39" s="24"/>
    </row>
    <row r="40" spans="1:14" ht="12.75" customHeight="1">
      <c r="C40" s="95" t="s">
        <v>303</v>
      </c>
      <c r="D40" s="20">
        <v>17.420000000000002</v>
      </c>
      <c r="E40" s="96" t="s">
        <v>100</v>
      </c>
    </row>
    <row r="41" spans="1:14" s="453" customFormat="1" ht="12.75" customHeight="1">
      <c r="A41" s="25"/>
      <c r="B41" s="26"/>
      <c r="C41" s="100" t="s">
        <v>271</v>
      </c>
      <c r="D41" s="21">
        <v>0.35</v>
      </c>
      <c r="E41" s="101" t="s">
        <v>100</v>
      </c>
      <c r="F41" s="27"/>
      <c r="G41" s="26"/>
      <c r="H41" s="452"/>
    </row>
    <row r="42" spans="1:14" s="453" customFormat="1" ht="12.75" customHeight="1">
      <c r="A42" s="25"/>
      <c r="B42" s="26"/>
      <c r="C42" s="102"/>
      <c r="D42" s="22"/>
      <c r="E42" s="23"/>
      <c r="F42" s="27"/>
      <c r="G42" s="26"/>
      <c r="H42" s="452"/>
    </row>
    <row r="43" spans="1:14" s="453" customFormat="1" ht="12.75" customHeight="1">
      <c r="A43" s="25"/>
      <c r="B43" s="26"/>
      <c r="C43" s="93" t="s">
        <v>304</v>
      </c>
      <c r="D43" s="20"/>
      <c r="E43" s="96"/>
      <c r="F43" s="27"/>
      <c r="G43" s="26"/>
      <c r="H43" s="371"/>
    </row>
    <row r="44" spans="1:14" s="453" customFormat="1" ht="12.75" customHeight="1">
      <c r="A44" s="25"/>
      <c r="B44" s="26"/>
      <c r="C44" s="95" t="s">
        <v>305</v>
      </c>
      <c r="D44" s="20">
        <v>10</v>
      </c>
      <c r="E44" s="96" t="s">
        <v>72</v>
      </c>
      <c r="F44" s="27"/>
      <c r="G44" s="26"/>
      <c r="H44" s="452"/>
    </row>
    <row r="45" spans="1:14" s="453" customFormat="1" ht="12.75" customHeight="1">
      <c r="A45" s="25"/>
      <c r="B45" s="26"/>
      <c r="C45" s="100" t="s">
        <v>271</v>
      </c>
      <c r="D45" s="21">
        <v>10</v>
      </c>
      <c r="E45" s="101" t="s">
        <v>72</v>
      </c>
      <c r="F45" s="27"/>
      <c r="G45" s="26"/>
      <c r="H45" s="452"/>
    </row>
    <row r="46" spans="1:14" s="453" customFormat="1" ht="12.75" customHeight="1">
      <c r="A46" s="25"/>
      <c r="B46" s="26"/>
      <c r="C46" s="102"/>
      <c r="D46" s="22"/>
      <c r="E46" s="23"/>
      <c r="F46" s="27"/>
      <c r="G46" s="26"/>
      <c r="H46" s="452"/>
    </row>
    <row r="47" spans="1:14" s="453" customFormat="1" ht="12.75" customHeight="1">
      <c r="A47" s="25"/>
      <c r="B47" s="26"/>
      <c r="C47" s="93" t="s">
        <v>286</v>
      </c>
      <c r="D47" s="20"/>
      <c r="E47" s="96"/>
      <c r="F47" s="27"/>
      <c r="G47" s="26"/>
      <c r="H47" s="371"/>
    </row>
    <row r="48" spans="1:14" s="453" customFormat="1" ht="12.75" customHeight="1">
      <c r="A48" s="25"/>
      <c r="B48" s="26"/>
      <c r="C48" s="95" t="s">
        <v>272</v>
      </c>
      <c r="D48" s="20">
        <v>1</v>
      </c>
      <c r="E48" s="96" t="s">
        <v>72</v>
      </c>
      <c r="F48" s="27"/>
      <c r="G48" s="26"/>
      <c r="H48" s="452"/>
    </row>
    <row r="49" spans="1:13" s="453" customFormat="1" ht="12.75" customHeight="1">
      <c r="A49" s="25"/>
      <c r="B49" s="26"/>
      <c r="C49" s="100" t="s">
        <v>271</v>
      </c>
      <c r="D49" s="21">
        <v>1</v>
      </c>
      <c r="E49" s="101" t="s">
        <v>72</v>
      </c>
      <c r="F49" s="27"/>
      <c r="G49" s="26"/>
      <c r="H49" s="452"/>
    </row>
    <row r="50" spans="1:13" s="453" customFormat="1" ht="12.75" customHeight="1">
      <c r="A50" s="25"/>
      <c r="B50" s="26"/>
      <c r="C50" s="102"/>
      <c r="D50" s="22"/>
      <c r="E50" s="23"/>
      <c r="F50" s="27"/>
      <c r="G50" s="26"/>
      <c r="H50" s="452"/>
    </row>
    <row r="51" spans="1:13" s="371" customFormat="1" ht="12.75" customHeight="1">
      <c r="A51" s="17"/>
      <c r="B51" s="89"/>
      <c r="C51" s="93" t="s">
        <v>287</v>
      </c>
      <c r="D51" s="92"/>
      <c r="E51" s="92"/>
      <c r="F51" s="89"/>
      <c r="G51" s="89"/>
      <c r="H51" s="374"/>
      <c r="I51" s="376"/>
      <c r="J51" s="376"/>
      <c r="K51" s="376"/>
      <c r="L51" s="376"/>
      <c r="M51" s="376"/>
    </row>
    <row r="52" spans="1:13" s="371" customFormat="1" ht="12.75" customHeight="1">
      <c r="A52" s="17"/>
      <c r="B52" s="94"/>
      <c r="C52" s="95" t="s">
        <v>306</v>
      </c>
      <c r="D52" s="20">
        <v>0.15</v>
      </c>
      <c r="E52" s="96" t="s">
        <v>31</v>
      </c>
      <c r="F52" s="97"/>
      <c r="G52" s="98"/>
      <c r="H52" s="374"/>
      <c r="I52" s="376"/>
      <c r="J52" s="376"/>
      <c r="L52" s="376"/>
      <c r="M52" s="376"/>
    </row>
    <row r="53" spans="1:13" s="371" customFormat="1" ht="12.75" customHeight="1">
      <c r="A53" s="17"/>
      <c r="B53" s="99"/>
      <c r="C53" s="95" t="s">
        <v>274</v>
      </c>
      <c r="D53" s="20">
        <v>0.1</v>
      </c>
      <c r="E53" s="96" t="s">
        <v>31</v>
      </c>
      <c r="F53" s="97"/>
      <c r="G53" s="98"/>
      <c r="H53" s="374"/>
    </row>
    <row r="54" spans="1:13" s="371" customFormat="1" ht="12.75" customHeight="1">
      <c r="A54" s="17"/>
      <c r="B54" s="95"/>
      <c r="C54" s="100" t="s">
        <v>271</v>
      </c>
      <c r="D54" s="21">
        <v>4.7123889803846901E-2</v>
      </c>
      <c r="E54" s="101" t="s">
        <v>18</v>
      </c>
      <c r="F54" s="97"/>
      <c r="G54" s="98"/>
      <c r="H54" s="374"/>
    </row>
    <row r="55" spans="1:13" s="371" customFormat="1" ht="12.75" customHeight="1">
      <c r="A55" s="17"/>
      <c r="B55" s="95"/>
      <c r="C55" s="102"/>
      <c r="D55" s="22"/>
      <c r="E55" s="23"/>
      <c r="F55" s="97"/>
      <c r="G55" s="98"/>
      <c r="H55" s="374"/>
    </row>
    <row r="56" spans="1:13" s="453" customFormat="1" ht="12.75" customHeight="1">
      <c r="A56" s="25"/>
      <c r="B56" s="26"/>
      <c r="C56" s="93" t="s">
        <v>307</v>
      </c>
      <c r="D56" s="20"/>
      <c r="E56" s="96"/>
      <c r="F56" s="27"/>
      <c r="G56" s="26"/>
      <c r="H56" s="452"/>
    </row>
    <row r="57" spans="1:13" s="453" customFormat="1" ht="12.75" customHeight="1">
      <c r="A57" s="25"/>
      <c r="B57" s="26"/>
      <c r="C57" s="95" t="s">
        <v>308</v>
      </c>
      <c r="D57" s="20">
        <v>7</v>
      </c>
      <c r="E57" s="96" t="s">
        <v>100</v>
      </c>
      <c r="F57" s="27"/>
      <c r="G57" s="26"/>
      <c r="H57" s="452"/>
    </row>
    <row r="58" spans="1:13" s="453" customFormat="1" ht="12.75" customHeight="1">
      <c r="A58" s="25"/>
      <c r="B58" s="26"/>
      <c r="C58" s="95" t="s">
        <v>309</v>
      </c>
      <c r="D58" s="20">
        <v>10.42</v>
      </c>
      <c r="E58" s="20" t="s">
        <v>100</v>
      </c>
      <c r="F58" s="27"/>
      <c r="G58" s="26"/>
      <c r="H58" s="452"/>
    </row>
    <row r="59" spans="1:13" s="453" customFormat="1" ht="12.75" customHeight="1">
      <c r="A59" s="25"/>
      <c r="B59" s="26"/>
      <c r="C59" s="95" t="s">
        <v>310</v>
      </c>
      <c r="D59" s="28">
        <v>0.15</v>
      </c>
      <c r="E59" s="96"/>
      <c r="F59" s="27"/>
      <c r="G59" s="26"/>
      <c r="H59" s="452"/>
    </row>
    <row r="60" spans="1:13" s="453" customFormat="1" ht="12.75" customHeight="1">
      <c r="A60" s="25"/>
      <c r="B60" s="26"/>
      <c r="C60" s="95" t="s">
        <v>311</v>
      </c>
      <c r="D60" s="20">
        <v>100</v>
      </c>
      <c r="E60" s="96" t="s">
        <v>244</v>
      </c>
      <c r="F60" s="27"/>
      <c r="G60" s="26"/>
      <c r="H60" s="452"/>
    </row>
    <row r="61" spans="1:13" s="453" customFormat="1" ht="12.75" customHeight="1">
      <c r="A61" s="25"/>
      <c r="B61" s="26"/>
      <c r="C61" s="100" t="s">
        <v>271</v>
      </c>
      <c r="D61" s="21">
        <v>2.0032999999999999</v>
      </c>
      <c r="E61" s="101" t="s">
        <v>312</v>
      </c>
      <c r="F61" s="27"/>
      <c r="G61" s="26"/>
      <c r="H61" s="452"/>
    </row>
    <row r="62" spans="1:13" s="453" customFormat="1" ht="12.75" customHeight="1">
      <c r="A62" s="25"/>
      <c r="B62" s="26"/>
      <c r="C62" s="102"/>
      <c r="D62" s="22"/>
      <c r="E62" s="23"/>
      <c r="F62" s="27"/>
      <c r="G62" s="26"/>
      <c r="H62" s="452"/>
    </row>
    <row r="63" spans="1:13" s="453" customFormat="1" ht="12.75" customHeight="1">
      <c r="A63" s="25"/>
      <c r="B63" s="26"/>
      <c r="C63" s="93" t="s">
        <v>313</v>
      </c>
      <c r="D63" s="20"/>
      <c r="E63" s="96"/>
      <c r="F63" s="27"/>
      <c r="G63" s="26"/>
      <c r="H63" s="452"/>
    </row>
    <row r="64" spans="1:13" s="453" customFormat="1" ht="12.75" customHeight="1">
      <c r="A64" s="25"/>
      <c r="B64" s="26"/>
      <c r="C64" s="95" t="s">
        <v>308</v>
      </c>
      <c r="D64" s="20">
        <v>7</v>
      </c>
      <c r="E64" s="95" t="s">
        <v>100</v>
      </c>
      <c r="F64" s="27"/>
      <c r="G64" s="26"/>
      <c r="H64" s="452"/>
    </row>
    <row r="65" spans="1:14" s="453" customFormat="1" ht="12.75" customHeight="1">
      <c r="A65" s="25"/>
      <c r="B65" s="26"/>
      <c r="C65" s="95" t="s">
        <v>309</v>
      </c>
      <c r="D65" s="95">
        <v>10.42</v>
      </c>
      <c r="E65" s="95" t="s">
        <v>100</v>
      </c>
      <c r="F65" s="27"/>
      <c r="G65" s="26"/>
      <c r="H65" s="452"/>
    </row>
    <row r="66" spans="1:14" s="453" customFormat="1" ht="12.75" customHeight="1">
      <c r="A66" s="25"/>
      <c r="B66" s="26"/>
      <c r="C66" s="95" t="s">
        <v>310</v>
      </c>
      <c r="D66" s="28">
        <v>0.15</v>
      </c>
      <c r="E66" s="96"/>
      <c r="F66" s="27"/>
      <c r="G66" s="26"/>
      <c r="H66" s="452"/>
    </row>
    <row r="67" spans="1:14" s="453" customFormat="1" ht="12.75" customHeight="1">
      <c r="A67" s="25"/>
      <c r="B67" s="26"/>
      <c r="C67" s="95" t="s">
        <v>311</v>
      </c>
      <c r="D67" s="20">
        <v>10</v>
      </c>
      <c r="E67" s="96" t="s">
        <v>244</v>
      </c>
      <c r="F67" s="27"/>
      <c r="G67" s="26"/>
      <c r="H67" s="452"/>
    </row>
    <row r="68" spans="1:14" s="453" customFormat="1" ht="12.75" customHeight="1">
      <c r="A68" s="25"/>
      <c r="B68" s="26"/>
      <c r="C68" s="100" t="s">
        <v>271</v>
      </c>
      <c r="D68" s="21">
        <v>0.20033000000000001</v>
      </c>
      <c r="E68" s="101" t="s">
        <v>312</v>
      </c>
      <c r="F68" s="27"/>
      <c r="G68" s="26"/>
      <c r="H68" s="452"/>
    </row>
    <row r="69" spans="1:14" s="453" customFormat="1" ht="12.75" customHeight="1">
      <c r="A69" s="25"/>
      <c r="B69" s="26"/>
      <c r="C69" s="102"/>
      <c r="D69" s="22"/>
      <c r="E69" s="23"/>
      <c r="F69" s="27"/>
      <c r="G69" s="26"/>
      <c r="H69" s="452"/>
    </row>
    <row r="70" spans="1:14" s="453" customFormat="1" ht="12.75" customHeight="1">
      <c r="A70" s="25"/>
      <c r="B70" s="29" t="s">
        <v>428</v>
      </c>
      <c r="C70" s="99" t="s">
        <v>314</v>
      </c>
      <c r="D70" s="30" t="s">
        <v>315</v>
      </c>
      <c r="E70" s="104" t="s">
        <v>316</v>
      </c>
      <c r="F70" s="27"/>
      <c r="G70" s="26"/>
      <c r="H70" s="452"/>
    </row>
    <row r="71" spans="1:14" s="453" customFormat="1" ht="12.75" customHeight="1">
      <c r="A71" s="25"/>
      <c r="B71" s="31">
        <v>1</v>
      </c>
      <c r="C71" s="105" t="s">
        <v>317</v>
      </c>
      <c r="D71" s="32">
        <v>2</v>
      </c>
      <c r="E71" s="33">
        <v>1</v>
      </c>
      <c r="F71" s="27"/>
      <c r="G71" s="26"/>
      <c r="H71" s="452"/>
    </row>
    <row r="72" spans="1:14" s="453" customFormat="1" ht="12.75" customHeight="1">
      <c r="A72" s="25"/>
      <c r="B72" s="31">
        <v>1</v>
      </c>
      <c r="C72" s="105" t="s">
        <v>318</v>
      </c>
      <c r="D72" s="32">
        <v>2</v>
      </c>
      <c r="E72" s="33">
        <v>1</v>
      </c>
      <c r="F72" s="27"/>
      <c r="G72" s="26"/>
      <c r="H72" s="452"/>
    </row>
    <row r="73" spans="1:14" s="453" customFormat="1" ht="12.75" customHeight="1">
      <c r="A73" s="25"/>
      <c r="B73" s="31">
        <v>1</v>
      </c>
      <c r="C73" s="105" t="s">
        <v>319</v>
      </c>
      <c r="D73" s="32">
        <v>1</v>
      </c>
      <c r="E73" s="33">
        <v>1</v>
      </c>
      <c r="F73" s="27"/>
      <c r="G73" s="26"/>
      <c r="H73" s="452"/>
    </row>
    <row r="74" spans="1:14" s="453" customFormat="1" ht="12.75" customHeight="1">
      <c r="A74" s="25"/>
      <c r="B74" s="31">
        <v>1</v>
      </c>
      <c r="C74" s="105" t="s">
        <v>320</v>
      </c>
      <c r="D74" s="32">
        <v>0.1</v>
      </c>
      <c r="E74" s="33">
        <v>1</v>
      </c>
      <c r="F74" s="27"/>
      <c r="G74" s="26"/>
      <c r="H74" s="452"/>
    </row>
    <row r="75" spans="1:14" s="453" customFormat="1" ht="12.75" customHeight="1">
      <c r="A75" s="25"/>
      <c r="B75" s="26"/>
      <c r="C75" s="105"/>
      <c r="D75" s="33"/>
      <c r="E75" s="33"/>
      <c r="F75" s="27"/>
      <c r="G75" s="26"/>
      <c r="H75" s="452"/>
    </row>
    <row r="76" spans="1:14" s="454" customFormat="1" ht="12.75" customHeight="1">
      <c r="A76" s="51"/>
      <c r="B76" s="17"/>
      <c r="C76" s="106"/>
      <c r="D76" s="18"/>
      <c r="E76" s="19"/>
      <c r="F76" s="18"/>
      <c r="G76" s="17"/>
      <c r="H76" s="375"/>
      <c r="I76" s="376"/>
      <c r="J76" s="376"/>
      <c r="K76" s="376"/>
      <c r="L76" s="376"/>
      <c r="M76" s="376"/>
      <c r="N76" s="376"/>
    </row>
    <row r="77" spans="1:14" s="454" customFormat="1" ht="12.75" customHeight="1">
      <c r="A77" s="51"/>
      <c r="B77" s="17"/>
      <c r="C77" s="106"/>
      <c r="D77" s="18"/>
      <c r="E77" s="19"/>
      <c r="F77" s="18"/>
      <c r="G77" s="17"/>
      <c r="H77" s="375"/>
      <c r="I77" s="376"/>
      <c r="J77" s="376"/>
      <c r="K77" s="376"/>
      <c r="L77" s="376"/>
      <c r="M77" s="376"/>
      <c r="N77" s="376"/>
    </row>
    <row r="78" spans="1:14" ht="12.75" customHeight="1"/>
    <row r="79" spans="1:14" ht="12.75" customHeight="1"/>
    <row r="80" spans="1:14" ht="12.75" customHeight="1">
      <c r="C80" s="107"/>
    </row>
    <row r="81" spans="1:14" ht="12.75" customHeight="1">
      <c r="C81" s="107"/>
    </row>
    <row r="82" spans="1:14" s="455" customFormat="1" ht="12.75" customHeight="1">
      <c r="A82" s="51"/>
      <c r="B82" s="17"/>
      <c r="C82" s="107"/>
      <c r="D82" s="18"/>
      <c r="E82" s="19"/>
      <c r="F82" s="18"/>
      <c r="G82" s="17"/>
      <c r="H82" s="375"/>
      <c r="I82" s="376"/>
      <c r="J82" s="376"/>
      <c r="K82" s="376"/>
      <c r="L82" s="376"/>
      <c r="M82" s="376"/>
      <c r="N82" s="376"/>
    </row>
  </sheetData>
  <sheetProtection algorithmName="SHA-512" hashValue="Z7H9DSpeaxvapYVgtDi+UZp4FYO0Cbk7mAjdPtq63CX7rc0614HNRVi4QS1DnrrWjGvCU7UjSPdjaN+Ic0AeMw==" saltValue="CTm5mheBZqNV8k7W6aQ0bQ==" spinCount="100000" sheet="1" objects="1" scenarios="1" formatColumns="0" formatRows="0"/>
  <mergeCells count="2">
    <mergeCell ref="B3:G3"/>
    <mergeCell ref="C6:G6"/>
  </mergeCells>
  <conditionalFormatting sqref="D39">
    <cfRule type="expression" dxfId="25" priority="4">
      <formula>AND($A39&lt;&gt;"COMPOSICAO",$A39&lt;&gt;"INSUMO",$A39&lt;&gt;"")</formula>
    </cfRule>
    <cfRule type="expression" dxfId="24" priority="5">
      <formula>AND(OR($A39="COMPOSICAO",$A39="INSUMO",$A39&lt;&gt;""),$A39&lt;&gt;"")</formula>
    </cfRule>
  </conditionalFormatting>
  <conditionalFormatting sqref="D39">
    <cfRule type="expression" dxfId="23" priority="6">
      <formula>AND($A39&lt;&gt;"COMPOSICAO",$A39&lt;&gt;"INSUMO",$A39&lt;&gt;"")</formula>
    </cfRule>
    <cfRule type="expression" dxfId="22" priority="7">
      <formula>AND(OR($A39="COMPOSICAO",$A39="INSUMO",$A39&lt;&gt;""),$A39&lt;&gt;"")</formula>
    </cfRule>
  </conditionalFormatting>
  <printOptions horizontalCentered="1"/>
  <pageMargins left="0.78740157480314965" right="0.55118110236220474" top="0.98425196850393704" bottom="0.78740157480314965" header="0.39370078740157483" footer="0.39370078740157483"/>
  <pageSetup paperSize="9" fitToHeight="0" orientation="portrait" horizontalDpi="300" verticalDpi="300"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rowBreaks count="2" manualBreakCount="2">
    <brk id="24" max="16383" man="1"/>
    <brk id="69"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Plan15">
    <tabColor rgb="FFFFFF00"/>
  </sheetPr>
  <dimension ref="A3:AMI87"/>
  <sheetViews>
    <sheetView showZeros="0" zoomScaleNormal="100" workbookViewId="0"/>
  </sheetViews>
  <sheetFormatPr defaultColWidth="9.140625" defaultRowHeight="15"/>
  <cols>
    <col min="1" max="1" width="36.85546875" style="418" customWidth="1"/>
    <col min="2" max="2" width="5" style="378" customWidth="1"/>
    <col min="3" max="3" width="27.85546875" style="378" customWidth="1"/>
    <col min="4" max="4" width="6.85546875" style="416" bestFit="1" customWidth="1"/>
    <col min="5" max="5" width="7.85546875" style="417" customWidth="1"/>
    <col min="6" max="6" width="15.7109375" style="416" customWidth="1"/>
    <col min="7" max="7" width="15.7109375" style="378" customWidth="1"/>
    <col min="8" max="8" width="10.5703125" style="375" customWidth="1"/>
    <col min="9" max="9" width="9.140625" style="376"/>
    <col min="10" max="11" width="11.140625" style="376" customWidth="1"/>
    <col min="12" max="248" width="9.140625" style="376"/>
    <col min="249" max="249" width="36.85546875" style="376" customWidth="1"/>
    <col min="250" max="250" width="5.85546875" style="376" customWidth="1"/>
    <col min="251" max="251" width="33.140625" style="376" customWidth="1"/>
    <col min="252" max="252" width="8" style="376" customWidth="1"/>
    <col min="253" max="253" width="5.7109375" style="376" customWidth="1"/>
    <col min="254" max="254" width="6.85546875" style="376" customWidth="1"/>
    <col min="255" max="255" width="10.140625" style="376" customWidth="1"/>
    <col min="256" max="256" width="10.42578125" style="376" customWidth="1"/>
    <col min="257" max="257" width="10.5703125" style="376" customWidth="1"/>
    <col min="258" max="259" width="9.140625" style="376"/>
    <col min="260" max="260" width="9" style="376" customWidth="1"/>
    <col min="261" max="504" width="9.140625" style="376"/>
    <col min="505" max="505" width="36.85546875" style="376" customWidth="1"/>
    <col min="506" max="506" width="5.85546875" style="376" customWidth="1"/>
    <col min="507" max="507" width="33.140625" style="376" customWidth="1"/>
    <col min="508" max="508" width="8" style="376" customWidth="1"/>
    <col min="509" max="509" width="5.7109375" style="376" customWidth="1"/>
    <col min="510" max="510" width="6.85546875" style="376" customWidth="1"/>
    <col min="511" max="511" width="10.140625" style="376" customWidth="1"/>
    <col min="512" max="512" width="10.42578125" style="376" customWidth="1"/>
    <col min="513" max="513" width="10.5703125" style="376" customWidth="1"/>
    <col min="514" max="515" width="9.140625" style="376"/>
    <col min="516" max="516" width="9" style="376" customWidth="1"/>
    <col min="517" max="760" width="9.140625" style="376"/>
    <col min="761" max="761" width="36.85546875" style="376" customWidth="1"/>
    <col min="762" max="762" width="5.85546875" style="376" customWidth="1"/>
    <col min="763" max="763" width="33.140625" style="376" customWidth="1"/>
    <col min="764" max="764" width="8" style="376" customWidth="1"/>
    <col min="765" max="765" width="5.7109375" style="376" customWidth="1"/>
    <col min="766" max="766" width="6.85546875" style="376" customWidth="1"/>
    <col min="767" max="767" width="10.140625" style="376" customWidth="1"/>
    <col min="768" max="768" width="10.42578125" style="376" customWidth="1"/>
    <col min="769" max="769" width="10.5703125" style="376" customWidth="1"/>
    <col min="770" max="771" width="9.140625" style="376"/>
    <col min="772" max="772" width="9" style="376" customWidth="1"/>
    <col min="773" max="1016" width="9.140625" style="376"/>
    <col min="1017" max="1017" width="36.85546875" style="376" customWidth="1"/>
    <col min="1018" max="1018" width="5.85546875" style="376" customWidth="1"/>
    <col min="1019" max="1019" width="33.140625" style="376" customWidth="1"/>
    <col min="1020" max="1020" width="8" style="376" customWidth="1"/>
    <col min="1021" max="1021" width="5.7109375" style="376" customWidth="1"/>
    <col min="1022" max="1022" width="6.85546875" style="376" customWidth="1"/>
    <col min="1023" max="1023" width="10.140625" style="376" customWidth="1"/>
    <col min="1024" max="16384" width="9.140625" style="318"/>
  </cols>
  <sheetData>
    <row r="3" spans="1:11" s="370" customFormat="1" ht="16.5" customHeight="1">
      <c r="A3" s="377"/>
      <c r="B3" s="676" t="s">
        <v>279</v>
      </c>
      <c r="C3" s="676"/>
      <c r="D3" s="676"/>
      <c r="E3" s="676"/>
      <c r="F3" s="676"/>
      <c r="G3" s="676"/>
    </row>
    <row r="4" spans="1:11" s="371" customFormat="1" ht="16.5" customHeight="1">
      <c r="A4" s="378"/>
      <c r="B4" s="379"/>
      <c r="C4" s="380" t="s">
        <v>26</v>
      </c>
      <c r="D4" s="381"/>
      <c r="E4" s="382"/>
      <c r="F4" s="380"/>
      <c r="G4" s="383"/>
    </row>
    <row r="5" spans="1:11" s="371" customFormat="1" ht="16.5" customHeight="1">
      <c r="A5" s="378"/>
      <c r="B5" s="379"/>
      <c r="C5" s="380" t="s">
        <v>436</v>
      </c>
      <c r="D5" s="381"/>
      <c r="E5" s="382"/>
      <c r="F5" s="380"/>
      <c r="G5" s="383"/>
    </row>
    <row r="6" spans="1:11" s="371" customFormat="1" ht="31.5" customHeight="1">
      <c r="A6" s="378"/>
      <c r="B6" s="377"/>
      <c r="C6" s="677" t="s">
        <v>97</v>
      </c>
      <c r="D6" s="677"/>
      <c r="E6" s="677"/>
      <c r="F6" s="677"/>
      <c r="G6" s="677"/>
    </row>
    <row r="7" spans="1:11" s="371" customFormat="1" ht="12.75" customHeight="1">
      <c r="A7" s="378"/>
      <c r="B7" s="384"/>
      <c r="C7" s="384"/>
      <c r="D7" s="385"/>
      <c r="E7" s="385"/>
      <c r="F7" s="384"/>
      <c r="G7" s="384"/>
      <c r="H7" s="374"/>
    </row>
    <row r="8" spans="1:11" s="371" customFormat="1" ht="12.75" customHeight="1">
      <c r="A8" s="378"/>
      <c r="B8" s="386" t="s">
        <v>280</v>
      </c>
      <c r="C8" s="386" t="s">
        <v>95</v>
      </c>
      <c r="D8" s="385"/>
      <c r="E8" s="385"/>
      <c r="F8" s="384"/>
      <c r="G8" s="384"/>
      <c r="H8" s="374"/>
    </row>
    <row r="9" spans="1:11" s="371" customFormat="1" ht="12.75" customHeight="1">
      <c r="A9" s="378"/>
      <c r="B9" s="387"/>
      <c r="C9" s="387"/>
      <c r="D9" s="388"/>
      <c r="E9" s="388"/>
      <c r="F9" s="387"/>
      <c r="G9" s="387"/>
      <c r="H9" s="374"/>
    </row>
    <row r="10" spans="1:11" s="371" customFormat="1" ht="25.5" customHeight="1" thickBot="1">
      <c r="A10" s="378"/>
      <c r="B10" s="389" t="s">
        <v>6</v>
      </c>
      <c r="C10" s="389" t="s">
        <v>7</v>
      </c>
      <c r="D10" s="389" t="s">
        <v>13</v>
      </c>
      <c r="E10" s="389" t="s">
        <v>14</v>
      </c>
      <c r="F10" s="390" t="s">
        <v>281</v>
      </c>
      <c r="G10" s="391" t="s">
        <v>282</v>
      </c>
      <c r="H10" s="374"/>
    </row>
    <row r="11" spans="1:11" s="370" customFormat="1" ht="26.25" thickBot="1">
      <c r="A11" s="377"/>
      <c r="B11" s="392">
        <v>1</v>
      </c>
      <c r="C11" s="393" t="s">
        <v>283</v>
      </c>
      <c r="D11" s="394" t="s">
        <v>18</v>
      </c>
      <c r="E11" s="395">
        <v>0.22</v>
      </c>
      <c r="F11" s="419"/>
      <c r="G11" s="396">
        <f>ROUND(E11*F11,2)</f>
        <v>0</v>
      </c>
      <c r="H11" s="448"/>
      <c r="J11" s="449"/>
    </row>
    <row r="12" spans="1:11" s="370" customFormat="1" ht="13.5" thickBot="1">
      <c r="A12" s="377"/>
      <c r="B12" s="392">
        <f>B11+1</f>
        <v>2</v>
      </c>
      <c r="C12" s="393" t="s">
        <v>284</v>
      </c>
      <c r="D12" s="394" t="s">
        <v>100</v>
      </c>
      <c r="E12" s="395">
        <v>13.39</v>
      </c>
      <c r="F12" s="419"/>
      <c r="G12" s="396">
        <f t="shared" ref="G12:G22" si="0">ROUND(E12*F12,2)</f>
        <v>0</v>
      </c>
      <c r="H12" s="448"/>
      <c r="J12" s="449"/>
    </row>
    <row r="13" spans="1:11" s="370" customFormat="1" ht="13.5" thickBot="1">
      <c r="A13" s="377"/>
      <c r="B13" s="392">
        <f t="shared" ref="B13:B22" si="1">B12+1</f>
        <v>3</v>
      </c>
      <c r="C13" s="393" t="s">
        <v>321</v>
      </c>
      <c r="D13" s="394" t="s">
        <v>100</v>
      </c>
      <c r="E13" s="395">
        <v>49.84</v>
      </c>
      <c r="F13" s="419"/>
      <c r="G13" s="396">
        <f t="shared" si="0"/>
        <v>0</v>
      </c>
      <c r="H13" s="448"/>
      <c r="J13" s="449"/>
    </row>
    <row r="14" spans="1:11" s="370" customFormat="1" ht="26.25" thickBot="1">
      <c r="A14" s="377"/>
      <c r="B14" s="392">
        <f t="shared" si="1"/>
        <v>4</v>
      </c>
      <c r="C14" s="393" t="s">
        <v>285</v>
      </c>
      <c r="D14" s="394" t="s">
        <v>100</v>
      </c>
      <c r="E14" s="395">
        <v>1.49</v>
      </c>
      <c r="F14" s="419"/>
      <c r="G14" s="396">
        <f t="shared" si="0"/>
        <v>0</v>
      </c>
      <c r="H14" s="448"/>
    </row>
    <row r="15" spans="1:11" s="370" customFormat="1" ht="26.25" thickBot="1">
      <c r="A15" s="377"/>
      <c r="B15" s="392">
        <f t="shared" si="1"/>
        <v>5</v>
      </c>
      <c r="C15" s="393" t="s">
        <v>389</v>
      </c>
      <c r="D15" s="394" t="s">
        <v>72</v>
      </c>
      <c r="E15" s="395">
        <v>8</v>
      </c>
      <c r="F15" s="419"/>
      <c r="G15" s="396">
        <f t="shared" si="0"/>
        <v>0</v>
      </c>
      <c r="H15" s="448"/>
    </row>
    <row r="16" spans="1:11" s="370" customFormat="1" ht="13.5" thickBot="1">
      <c r="A16" s="377"/>
      <c r="B16" s="392">
        <f t="shared" si="1"/>
        <v>6</v>
      </c>
      <c r="C16" s="393" t="s">
        <v>287</v>
      </c>
      <c r="D16" s="394" t="s">
        <v>18</v>
      </c>
      <c r="E16" s="395">
        <v>0.05</v>
      </c>
      <c r="F16" s="419"/>
      <c r="G16" s="396">
        <f t="shared" si="0"/>
        <v>0</v>
      </c>
      <c r="H16" s="448"/>
      <c r="I16" s="450"/>
      <c r="J16" s="449"/>
      <c r="K16" s="450"/>
    </row>
    <row r="17" spans="1:13" s="370" customFormat="1" ht="51.75" thickBot="1">
      <c r="A17" s="377"/>
      <c r="B17" s="392">
        <f t="shared" si="1"/>
        <v>7</v>
      </c>
      <c r="C17" s="393" t="s">
        <v>288</v>
      </c>
      <c r="D17" s="394" t="s">
        <v>62</v>
      </c>
      <c r="E17" s="395">
        <v>8.5399999999999991</v>
      </c>
      <c r="F17" s="419"/>
      <c r="G17" s="396">
        <f t="shared" si="0"/>
        <v>0</v>
      </c>
      <c r="H17" s="448"/>
      <c r="J17" s="449"/>
    </row>
    <row r="18" spans="1:13" s="370" customFormat="1" ht="51.75" thickBot="1">
      <c r="A18" s="377"/>
      <c r="B18" s="392">
        <f t="shared" si="1"/>
        <v>8</v>
      </c>
      <c r="C18" s="393" t="s">
        <v>289</v>
      </c>
      <c r="D18" s="394" t="s">
        <v>62</v>
      </c>
      <c r="E18" s="395">
        <v>0.85</v>
      </c>
      <c r="F18" s="419"/>
      <c r="G18" s="396">
        <f t="shared" si="0"/>
        <v>0</v>
      </c>
      <c r="H18" s="448"/>
      <c r="J18" s="449"/>
    </row>
    <row r="19" spans="1:13" s="370" customFormat="1" ht="26.25" thickBot="1">
      <c r="A19" s="377"/>
      <c r="B19" s="392">
        <f t="shared" si="1"/>
        <v>9</v>
      </c>
      <c r="C19" s="393" t="s">
        <v>290</v>
      </c>
      <c r="D19" s="394" t="s">
        <v>277</v>
      </c>
      <c r="E19" s="395">
        <v>6</v>
      </c>
      <c r="F19" s="419"/>
      <c r="G19" s="396">
        <f t="shared" si="0"/>
        <v>0</v>
      </c>
      <c r="H19" s="448"/>
      <c r="J19" s="449"/>
    </row>
    <row r="20" spans="1:13" s="370" customFormat="1" ht="26.25" thickBot="1">
      <c r="A20" s="377"/>
      <c r="B20" s="392">
        <f t="shared" si="1"/>
        <v>10</v>
      </c>
      <c r="C20" s="393" t="s">
        <v>291</v>
      </c>
      <c r="D20" s="394" t="s">
        <v>277</v>
      </c>
      <c r="E20" s="395">
        <v>6</v>
      </c>
      <c r="F20" s="419"/>
      <c r="G20" s="396">
        <f t="shared" si="0"/>
        <v>0</v>
      </c>
      <c r="H20" s="448"/>
      <c r="J20" s="449"/>
    </row>
    <row r="21" spans="1:13" s="370" customFormat="1" ht="26.25" thickBot="1">
      <c r="A21" s="377"/>
      <c r="B21" s="392">
        <f t="shared" si="1"/>
        <v>11</v>
      </c>
      <c r="C21" s="393" t="s">
        <v>292</v>
      </c>
      <c r="D21" s="394" t="s">
        <v>277</v>
      </c>
      <c r="E21" s="395">
        <v>3</v>
      </c>
      <c r="F21" s="419"/>
      <c r="G21" s="396">
        <f t="shared" si="0"/>
        <v>0</v>
      </c>
      <c r="H21" s="448"/>
      <c r="J21" s="449"/>
    </row>
    <row r="22" spans="1:13" s="370" customFormat="1" ht="26.25" thickBot="1">
      <c r="A22" s="377"/>
      <c r="B22" s="392">
        <f t="shared" si="1"/>
        <v>12</v>
      </c>
      <c r="C22" s="393" t="s">
        <v>293</v>
      </c>
      <c r="D22" s="394" t="s">
        <v>277</v>
      </c>
      <c r="E22" s="395">
        <v>0.3</v>
      </c>
      <c r="F22" s="419"/>
      <c r="G22" s="396">
        <f t="shared" si="0"/>
        <v>0</v>
      </c>
      <c r="H22" s="448"/>
      <c r="I22" s="450"/>
      <c r="J22" s="450"/>
      <c r="K22" s="450"/>
    </row>
    <row r="23" spans="1:13" s="371" customFormat="1" ht="12.75" customHeight="1">
      <c r="A23" s="378"/>
      <c r="B23" s="456"/>
      <c r="C23" s="457"/>
      <c r="D23" s="458"/>
      <c r="E23" s="459"/>
      <c r="F23" s="460"/>
      <c r="G23" s="461"/>
      <c r="H23" s="374"/>
    </row>
    <row r="24" spans="1:13" s="371" customFormat="1" ht="12.75" customHeight="1">
      <c r="A24" s="378"/>
      <c r="B24" s="457"/>
      <c r="C24" s="378"/>
      <c r="D24" s="462"/>
      <c r="E24" s="458"/>
      <c r="F24" s="463" t="s">
        <v>294</v>
      </c>
      <c r="G24" s="464">
        <f>SUM(G11:G23)</f>
        <v>0</v>
      </c>
      <c r="H24" s="374"/>
    </row>
    <row r="25" spans="1:13" s="371" customFormat="1" ht="12.75" customHeight="1">
      <c r="A25" s="378"/>
      <c r="B25" s="462"/>
      <c r="C25" s="465" t="s">
        <v>295</v>
      </c>
      <c r="D25" s="462"/>
      <c r="E25" s="462"/>
      <c r="F25" s="462"/>
      <c r="G25" s="462"/>
      <c r="H25" s="374"/>
      <c r="I25" s="376"/>
      <c r="J25" s="376"/>
      <c r="K25" s="376"/>
      <c r="L25" s="376"/>
      <c r="M25" s="376"/>
    </row>
    <row r="26" spans="1:13" s="371" customFormat="1" ht="12.75" customHeight="1">
      <c r="A26" s="378"/>
      <c r="B26" s="462"/>
      <c r="C26" s="465"/>
      <c r="D26" s="462"/>
      <c r="E26" s="462"/>
      <c r="F26" s="462"/>
      <c r="G26" s="462"/>
      <c r="H26" s="374"/>
      <c r="I26" s="376"/>
      <c r="J26" s="376"/>
      <c r="K26" s="376"/>
      <c r="L26" s="376"/>
      <c r="M26" s="376"/>
    </row>
    <row r="27" spans="1:13" s="371" customFormat="1" ht="12.75" customHeight="1">
      <c r="A27" s="378"/>
      <c r="B27" s="462"/>
      <c r="C27" s="466" t="s">
        <v>322</v>
      </c>
      <c r="D27" s="467">
        <v>2</v>
      </c>
      <c r="E27" s="466" t="s">
        <v>72</v>
      </c>
      <c r="F27" s="462"/>
      <c r="G27" s="462"/>
      <c r="H27" s="374"/>
      <c r="I27" s="376"/>
      <c r="J27" s="376"/>
      <c r="K27" s="376"/>
      <c r="L27" s="376"/>
      <c r="M27" s="376"/>
    </row>
    <row r="28" spans="1:13" s="371" customFormat="1" ht="12.75" customHeight="1">
      <c r="A28" s="378"/>
      <c r="B28" s="462"/>
      <c r="C28" s="466" t="s">
        <v>276</v>
      </c>
      <c r="D28" s="467"/>
      <c r="E28" s="466"/>
      <c r="F28" s="462"/>
      <c r="G28" s="462"/>
      <c r="H28" s="374"/>
      <c r="I28" s="376"/>
      <c r="J28" s="376"/>
      <c r="K28" s="376"/>
      <c r="L28" s="376"/>
      <c r="M28" s="376"/>
    </row>
    <row r="29" spans="1:13" s="371" customFormat="1" ht="12.75" customHeight="1">
      <c r="A29" s="378"/>
      <c r="B29" s="468"/>
      <c r="C29" s="469" t="s">
        <v>273</v>
      </c>
      <c r="D29" s="470">
        <v>0.2</v>
      </c>
      <c r="E29" s="471" t="s">
        <v>31</v>
      </c>
      <c r="F29" s="472"/>
      <c r="G29" s="473"/>
      <c r="H29" s="374"/>
      <c r="I29" s="376"/>
      <c r="J29" s="376"/>
      <c r="L29" s="376"/>
      <c r="M29" s="376"/>
    </row>
    <row r="30" spans="1:13" s="371" customFormat="1" ht="12.75" customHeight="1">
      <c r="A30" s="378"/>
      <c r="B30" s="474"/>
      <c r="C30" s="469" t="s">
        <v>274</v>
      </c>
      <c r="D30" s="470">
        <v>0.2</v>
      </c>
      <c r="E30" s="471" t="s">
        <v>31</v>
      </c>
      <c r="F30" s="472"/>
      <c r="G30" s="473"/>
      <c r="H30" s="374"/>
    </row>
    <row r="31" spans="1:13" s="371" customFormat="1" ht="12.75" customHeight="1">
      <c r="A31" s="378"/>
      <c r="B31" s="474"/>
      <c r="C31" s="469" t="s">
        <v>297</v>
      </c>
      <c r="D31" s="470">
        <v>50</v>
      </c>
      <c r="E31" s="471" t="s">
        <v>298</v>
      </c>
      <c r="F31" s="472"/>
      <c r="G31" s="473"/>
      <c r="H31" s="374"/>
    </row>
    <row r="32" spans="1:13" s="371" customFormat="1" ht="12.75" customHeight="1">
      <c r="A32" s="378"/>
      <c r="B32" s="462"/>
      <c r="C32" s="466" t="s">
        <v>323</v>
      </c>
      <c r="D32" s="467"/>
      <c r="E32" s="466"/>
      <c r="F32" s="462"/>
      <c r="G32" s="462"/>
      <c r="H32" s="374"/>
      <c r="I32" s="376"/>
      <c r="J32" s="376"/>
      <c r="K32" s="376"/>
      <c r="L32" s="376"/>
      <c r="M32" s="376"/>
    </row>
    <row r="33" spans="1:14" s="371" customFormat="1" ht="12.75" customHeight="1">
      <c r="A33" s="378"/>
      <c r="B33" s="468"/>
      <c r="C33" s="469" t="s">
        <v>306</v>
      </c>
      <c r="D33" s="470">
        <v>0.15</v>
      </c>
      <c r="E33" s="471" t="s">
        <v>31</v>
      </c>
      <c r="F33" s="472"/>
      <c r="G33" s="473"/>
      <c r="H33" s="374"/>
      <c r="I33" s="376"/>
      <c r="J33" s="376"/>
      <c r="L33" s="376"/>
      <c r="M33" s="376"/>
    </row>
    <row r="34" spans="1:14" s="371" customFormat="1" ht="12.75" customHeight="1">
      <c r="A34" s="378"/>
      <c r="B34" s="474"/>
      <c r="C34" s="469" t="s">
        <v>274</v>
      </c>
      <c r="D34" s="470">
        <v>0.3</v>
      </c>
      <c r="E34" s="471" t="s">
        <v>31</v>
      </c>
      <c r="F34" s="472"/>
      <c r="G34" s="473"/>
      <c r="H34" s="374"/>
    </row>
    <row r="35" spans="1:14" s="371" customFormat="1" ht="12.75" customHeight="1">
      <c r="A35" s="378"/>
      <c r="B35" s="469"/>
      <c r="C35" s="475" t="s">
        <v>271</v>
      </c>
      <c r="D35" s="476">
        <v>0.22137166941154099</v>
      </c>
      <c r="E35" s="477" t="s">
        <v>18</v>
      </c>
      <c r="F35" s="472"/>
      <c r="G35" s="473"/>
      <c r="H35" s="374"/>
    </row>
    <row r="36" spans="1:14" s="371" customFormat="1" ht="12.75" customHeight="1">
      <c r="A36" s="378"/>
      <c r="B36" s="469"/>
      <c r="C36" s="478"/>
      <c r="D36" s="479"/>
      <c r="E36" s="480"/>
      <c r="F36" s="472"/>
      <c r="G36" s="473"/>
      <c r="H36" s="374"/>
    </row>
    <row r="37" spans="1:14" s="375" customFormat="1" ht="12.75" customHeight="1">
      <c r="A37" s="418"/>
      <c r="B37" s="378"/>
      <c r="C37" s="466" t="s">
        <v>299</v>
      </c>
      <c r="D37" s="470"/>
      <c r="E37" s="471"/>
      <c r="F37" s="416"/>
      <c r="G37" s="378"/>
      <c r="I37" s="376"/>
      <c r="J37" s="376"/>
      <c r="K37" s="376"/>
      <c r="L37" s="376"/>
      <c r="M37" s="376"/>
      <c r="N37" s="376"/>
    </row>
    <row r="38" spans="1:14" s="375" customFormat="1" ht="12.75" customHeight="1">
      <c r="A38" s="418"/>
      <c r="B38" s="378"/>
      <c r="C38" s="469" t="s">
        <v>297</v>
      </c>
      <c r="D38" s="470">
        <v>7.44</v>
      </c>
      <c r="E38" s="471" t="s">
        <v>300</v>
      </c>
      <c r="F38" s="416"/>
      <c r="G38" s="378"/>
      <c r="I38" s="376"/>
      <c r="J38" s="376"/>
      <c r="K38" s="376"/>
      <c r="L38" s="376"/>
      <c r="M38" s="376"/>
      <c r="N38" s="376"/>
    </row>
    <row r="39" spans="1:14" s="375" customFormat="1" ht="12.75" customHeight="1">
      <c r="A39" s="418"/>
      <c r="B39" s="378"/>
      <c r="C39" s="469" t="s">
        <v>324</v>
      </c>
      <c r="D39" s="470">
        <v>1.8</v>
      </c>
      <c r="E39" s="471" t="s">
        <v>31</v>
      </c>
      <c r="F39" s="416"/>
      <c r="G39" s="378"/>
      <c r="I39" s="376"/>
      <c r="J39" s="376"/>
      <c r="K39" s="376"/>
      <c r="L39" s="376"/>
      <c r="M39" s="376"/>
      <c r="N39" s="376"/>
    </row>
    <row r="40" spans="1:14" s="375" customFormat="1" ht="12.75" customHeight="1">
      <c r="A40" s="418"/>
      <c r="B40" s="378"/>
      <c r="C40" s="475" t="s">
        <v>271</v>
      </c>
      <c r="D40" s="476">
        <v>13.39</v>
      </c>
      <c r="E40" s="477" t="s">
        <v>100</v>
      </c>
      <c r="F40" s="416"/>
      <c r="G40" s="378"/>
      <c r="I40" s="376"/>
      <c r="J40" s="376"/>
      <c r="K40" s="376"/>
      <c r="L40" s="376"/>
      <c r="M40" s="376"/>
      <c r="N40" s="376"/>
    </row>
    <row r="41" spans="1:14" ht="12.75" customHeight="1">
      <c r="E41" s="416"/>
    </row>
    <row r="42" spans="1:14" s="375" customFormat="1" ht="12.75" customHeight="1">
      <c r="A42" s="418"/>
      <c r="B42" s="378"/>
      <c r="C42" s="466" t="s">
        <v>325</v>
      </c>
      <c r="D42" s="470"/>
      <c r="E42" s="471"/>
      <c r="F42" s="416"/>
      <c r="G42" s="378"/>
      <c r="I42" s="376"/>
      <c r="J42" s="376"/>
      <c r="K42" s="376"/>
      <c r="L42" s="376"/>
      <c r="M42" s="376"/>
      <c r="N42" s="376"/>
    </row>
    <row r="43" spans="1:14" s="375" customFormat="1" ht="12.75" customHeight="1">
      <c r="A43" s="418"/>
      <c r="B43" s="378"/>
      <c r="C43" s="469" t="s">
        <v>297</v>
      </c>
      <c r="D43" s="470">
        <v>8.39</v>
      </c>
      <c r="E43" s="471" t="s">
        <v>300</v>
      </c>
      <c r="F43" s="416"/>
      <c r="G43" s="378"/>
      <c r="I43" s="376"/>
      <c r="J43" s="376"/>
      <c r="K43" s="376"/>
      <c r="L43" s="376"/>
      <c r="M43" s="376"/>
      <c r="N43" s="376"/>
    </row>
    <row r="44" spans="1:14" s="375" customFormat="1" ht="12.75" customHeight="1">
      <c r="A44" s="418"/>
      <c r="B44" s="378"/>
      <c r="C44" s="469" t="s">
        <v>326</v>
      </c>
      <c r="D44" s="470">
        <v>5.94</v>
      </c>
      <c r="E44" s="471" t="s">
        <v>31</v>
      </c>
      <c r="F44" s="416"/>
      <c r="G44" s="378"/>
      <c r="I44" s="376"/>
      <c r="J44" s="376"/>
      <c r="K44" s="376"/>
      <c r="L44" s="376"/>
      <c r="M44" s="376"/>
      <c r="N44" s="376"/>
    </row>
    <row r="45" spans="1:14" s="375" customFormat="1" ht="12.75" customHeight="1">
      <c r="A45" s="418"/>
      <c r="B45" s="378"/>
      <c r="C45" s="475" t="s">
        <v>271</v>
      </c>
      <c r="D45" s="476">
        <v>49.84</v>
      </c>
      <c r="E45" s="477" t="s">
        <v>100</v>
      </c>
      <c r="F45" s="416"/>
      <c r="G45" s="378"/>
      <c r="I45" s="376"/>
      <c r="J45" s="376"/>
      <c r="K45" s="376"/>
      <c r="L45" s="376"/>
      <c r="M45" s="376"/>
      <c r="N45" s="376"/>
    </row>
    <row r="46" spans="1:14" ht="12.75" customHeight="1">
      <c r="E46" s="416"/>
    </row>
    <row r="47" spans="1:14" ht="12.75" customHeight="1">
      <c r="C47" s="466" t="s">
        <v>301</v>
      </c>
      <c r="D47" s="470"/>
      <c r="E47" s="471"/>
      <c r="G47" s="481"/>
    </row>
    <row r="48" spans="1:14" ht="12.75" customHeight="1">
      <c r="C48" s="469" t="s">
        <v>302</v>
      </c>
      <c r="D48" s="482">
        <v>0.02</v>
      </c>
      <c r="E48" s="471" t="s">
        <v>100</v>
      </c>
      <c r="G48" s="481"/>
    </row>
    <row r="49" spans="1:13" ht="12.75" customHeight="1">
      <c r="C49" s="469" t="s">
        <v>303</v>
      </c>
      <c r="D49" s="470">
        <v>74.298583470577</v>
      </c>
      <c r="E49" s="471" t="s">
        <v>100</v>
      </c>
    </row>
    <row r="50" spans="1:13" s="453" customFormat="1" ht="12.75" customHeight="1">
      <c r="A50" s="483"/>
      <c r="B50" s="484"/>
      <c r="C50" s="475" t="s">
        <v>271</v>
      </c>
      <c r="D50" s="476">
        <v>1.49</v>
      </c>
      <c r="E50" s="477" t="s">
        <v>100</v>
      </c>
      <c r="F50" s="485"/>
      <c r="G50" s="484"/>
      <c r="H50" s="452"/>
    </row>
    <row r="51" spans="1:13" s="453" customFormat="1" ht="12.75" customHeight="1">
      <c r="A51" s="483"/>
      <c r="B51" s="484"/>
      <c r="C51" s="478"/>
      <c r="D51" s="479"/>
      <c r="E51" s="480"/>
      <c r="F51" s="485"/>
      <c r="G51" s="484"/>
      <c r="H51" s="452"/>
    </row>
    <row r="52" spans="1:13" s="453" customFormat="1" ht="12.75" customHeight="1">
      <c r="A52" s="483"/>
      <c r="B52" s="484"/>
      <c r="C52" s="466" t="s">
        <v>304</v>
      </c>
      <c r="D52" s="470"/>
      <c r="E52" s="471"/>
      <c r="F52" s="485"/>
      <c r="G52" s="484"/>
      <c r="H52" s="371"/>
    </row>
    <row r="53" spans="1:13" s="453" customFormat="1" ht="12.75" customHeight="1">
      <c r="A53" s="483"/>
      <c r="B53" s="484"/>
      <c r="C53" s="469" t="s">
        <v>272</v>
      </c>
      <c r="D53" s="470">
        <v>8</v>
      </c>
      <c r="E53" s="471" t="s">
        <v>72</v>
      </c>
      <c r="F53" s="485"/>
      <c r="G53" s="484"/>
      <c r="H53" s="452"/>
    </row>
    <row r="54" spans="1:13" s="453" customFormat="1" ht="12.75" customHeight="1">
      <c r="A54" s="483"/>
      <c r="B54" s="484"/>
      <c r="C54" s="475" t="s">
        <v>271</v>
      </c>
      <c r="D54" s="476">
        <v>8</v>
      </c>
      <c r="E54" s="477" t="s">
        <v>72</v>
      </c>
      <c r="F54" s="485"/>
      <c r="G54" s="484"/>
      <c r="H54" s="452"/>
    </row>
    <row r="55" spans="1:13" s="453" customFormat="1" ht="12.75" customHeight="1">
      <c r="A55" s="483"/>
      <c r="B55" s="484"/>
      <c r="C55" s="478"/>
      <c r="D55" s="479"/>
      <c r="E55" s="480"/>
      <c r="F55" s="485"/>
      <c r="G55" s="484"/>
      <c r="H55" s="452"/>
    </row>
    <row r="56" spans="1:13" s="371" customFormat="1" ht="12.75" customHeight="1">
      <c r="A56" s="378"/>
      <c r="B56" s="462"/>
      <c r="C56" s="466" t="s">
        <v>287</v>
      </c>
      <c r="D56" s="465"/>
      <c r="E56" s="465"/>
      <c r="F56" s="462"/>
      <c r="G56" s="462"/>
      <c r="H56" s="374"/>
      <c r="I56" s="376"/>
      <c r="J56" s="376"/>
      <c r="K56" s="376"/>
      <c r="L56" s="376"/>
      <c r="M56" s="376"/>
    </row>
    <row r="57" spans="1:13" s="371" customFormat="1" ht="12.75" customHeight="1">
      <c r="A57" s="378"/>
      <c r="B57" s="468"/>
      <c r="C57" s="469" t="s">
        <v>306</v>
      </c>
      <c r="D57" s="469">
        <v>0.15</v>
      </c>
      <c r="E57" s="469" t="s">
        <v>31</v>
      </c>
      <c r="F57" s="472"/>
      <c r="G57" s="473"/>
      <c r="H57" s="374"/>
      <c r="I57" s="376"/>
      <c r="J57" s="376"/>
      <c r="L57" s="376"/>
      <c r="M57" s="376"/>
    </row>
    <row r="58" spans="1:13" s="371" customFormat="1" ht="12.75" customHeight="1">
      <c r="A58" s="378"/>
      <c r="B58" s="474"/>
      <c r="C58" s="469" t="s">
        <v>274</v>
      </c>
      <c r="D58" s="470">
        <v>0.1</v>
      </c>
      <c r="E58" s="471" t="s">
        <v>31</v>
      </c>
      <c r="F58" s="472"/>
      <c r="G58" s="473"/>
      <c r="H58" s="374"/>
    </row>
    <row r="59" spans="1:13" s="371" customFormat="1" ht="12.75" customHeight="1">
      <c r="A59" s="378"/>
      <c r="B59" s="469"/>
      <c r="C59" s="475" t="s">
        <v>271</v>
      </c>
      <c r="D59" s="476">
        <v>4.7123889803846901E-2</v>
      </c>
      <c r="E59" s="477" t="s">
        <v>18</v>
      </c>
      <c r="F59" s="472"/>
      <c r="G59" s="473"/>
      <c r="H59" s="374"/>
    </row>
    <row r="60" spans="1:13" s="371" customFormat="1" ht="12.75" customHeight="1">
      <c r="A60" s="378"/>
      <c r="B60" s="469"/>
      <c r="C60" s="478"/>
      <c r="D60" s="479"/>
      <c r="E60" s="480"/>
      <c r="F60" s="472"/>
      <c r="G60" s="473"/>
      <c r="H60" s="374"/>
    </row>
    <row r="61" spans="1:13" s="453" customFormat="1" ht="12.75" customHeight="1">
      <c r="A61" s="483"/>
      <c r="B61" s="484"/>
      <c r="C61" s="466" t="s">
        <v>307</v>
      </c>
      <c r="D61" s="470"/>
      <c r="E61" s="471"/>
      <c r="F61" s="485"/>
      <c r="G61" s="484"/>
      <c r="H61" s="452"/>
    </row>
    <row r="62" spans="1:13" s="453" customFormat="1" ht="12.75" customHeight="1">
      <c r="A62" s="483"/>
      <c r="B62" s="484"/>
      <c r="C62" s="469" t="s">
        <v>308</v>
      </c>
      <c r="D62" s="470">
        <v>11.07</v>
      </c>
      <c r="E62" s="471" t="s">
        <v>100</v>
      </c>
      <c r="F62" s="485"/>
      <c r="G62" s="484"/>
      <c r="H62" s="452"/>
    </row>
    <row r="63" spans="1:13" s="453" customFormat="1" ht="12.75" customHeight="1">
      <c r="A63" s="483"/>
      <c r="B63" s="484"/>
      <c r="C63" s="469" t="s">
        <v>309</v>
      </c>
      <c r="D63" s="470">
        <v>63.23</v>
      </c>
      <c r="E63" s="470" t="s">
        <v>100</v>
      </c>
      <c r="F63" s="485"/>
      <c r="G63" s="484"/>
      <c r="H63" s="452"/>
    </row>
    <row r="64" spans="1:13" s="453" customFormat="1" ht="12.75" customHeight="1">
      <c r="A64" s="483"/>
      <c r="B64" s="484"/>
      <c r="C64" s="469" t="s">
        <v>310</v>
      </c>
      <c r="D64" s="486">
        <v>0.15</v>
      </c>
      <c r="E64" s="471"/>
      <c r="F64" s="485"/>
      <c r="G64" s="484"/>
      <c r="H64" s="452"/>
    </row>
    <row r="65" spans="1:8" s="453" customFormat="1" ht="12.75" customHeight="1">
      <c r="A65" s="483"/>
      <c r="B65" s="484"/>
      <c r="C65" s="469" t="s">
        <v>311</v>
      </c>
      <c r="D65" s="470">
        <v>100</v>
      </c>
      <c r="E65" s="471" t="s">
        <v>244</v>
      </c>
      <c r="F65" s="485"/>
      <c r="G65" s="484"/>
      <c r="H65" s="452"/>
    </row>
    <row r="66" spans="1:8" s="453" customFormat="1" ht="12.75" customHeight="1">
      <c r="A66" s="483"/>
      <c r="B66" s="484"/>
      <c r="C66" s="475" t="s">
        <v>271</v>
      </c>
      <c r="D66" s="476">
        <v>8.5444999999999993</v>
      </c>
      <c r="E66" s="477" t="s">
        <v>312</v>
      </c>
      <c r="F66" s="485"/>
      <c r="G66" s="484"/>
      <c r="H66" s="452"/>
    </row>
    <row r="67" spans="1:8" s="453" customFormat="1" ht="12.75" customHeight="1">
      <c r="A67" s="483"/>
      <c r="B67" s="484"/>
      <c r="C67" s="478"/>
      <c r="D67" s="479"/>
      <c r="E67" s="480"/>
      <c r="F67" s="485"/>
      <c r="G67" s="484"/>
      <c r="H67" s="452"/>
    </row>
    <row r="68" spans="1:8" s="453" customFormat="1" ht="12.75" customHeight="1">
      <c r="A68" s="483"/>
      <c r="B68" s="484"/>
      <c r="C68" s="466" t="s">
        <v>313</v>
      </c>
      <c r="D68" s="470"/>
      <c r="E68" s="471"/>
      <c r="F68" s="485"/>
      <c r="G68" s="484"/>
      <c r="H68" s="452"/>
    </row>
    <row r="69" spans="1:8" s="453" customFormat="1" ht="12.75" customHeight="1">
      <c r="A69" s="483"/>
      <c r="B69" s="484"/>
      <c r="C69" s="469" t="s">
        <v>308</v>
      </c>
      <c r="D69" s="470">
        <v>11.07</v>
      </c>
      <c r="E69" s="469" t="s">
        <v>100</v>
      </c>
      <c r="F69" s="485"/>
      <c r="G69" s="484"/>
      <c r="H69" s="452"/>
    </row>
    <row r="70" spans="1:8" s="453" customFormat="1" ht="12.75" customHeight="1">
      <c r="A70" s="483"/>
      <c r="B70" s="484"/>
      <c r="C70" s="469" t="s">
        <v>309</v>
      </c>
      <c r="D70" s="469">
        <v>63.23</v>
      </c>
      <c r="E70" s="469" t="s">
        <v>100</v>
      </c>
      <c r="F70" s="485"/>
      <c r="G70" s="484"/>
      <c r="H70" s="452"/>
    </row>
    <row r="71" spans="1:8" s="453" customFormat="1" ht="12.75" customHeight="1">
      <c r="A71" s="483"/>
      <c r="B71" s="484"/>
      <c r="C71" s="469" t="s">
        <v>310</v>
      </c>
      <c r="D71" s="486">
        <v>0.15</v>
      </c>
      <c r="E71" s="471"/>
      <c r="F71" s="485"/>
      <c r="G71" s="484"/>
      <c r="H71" s="452"/>
    </row>
    <row r="72" spans="1:8" s="453" customFormat="1" ht="12.75" customHeight="1">
      <c r="A72" s="483"/>
      <c r="B72" s="484"/>
      <c r="C72" s="469" t="s">
        <v>311</v>
      </c>
      <c r="D72" s="470">
        <v>10</v>
      </c>
      <c r="E72" s="471" t="s">
        <v>244</v>
      </c>
      <c r="F72" s="485"/>
      <c r="G72" s="484"/>
      <c r="H72" s="452"/>
    </row>
    <row r="73" spans="1:8" s="453" customFormat="1" ht="12.75" customHeight="1">
      <c r="A73" s="483"/>
      <c r="B73" s="484"/>
      <c r="C73" s="475" t="s">
        <v>271</v>
      </c>
      <c r="D73" s="476">
        <v>0.85445000000000004</v>
      </c>
      <c r="E73" s="477" t="s">
        <v>312</v>
      </c>
      <c r="F73" s="485"/>
      <c r="G73" s="484"/>
      <c r="H73" s="452"/>
    </row>
    <row r="74" spans="1:8" s="453" customFormat="1" ht="12.75" customHeight="1">
      <c r="A74" s="483"/>
      <c r="B74" s="484"/>
      <c r="C74" s="478"/>
      <c r="D74" s="479"/>
      <c r="E74" s="480"/>
      <c r="F74" s="485"/>
      <c r="G74" s="484"/>
      <c r="H74" s="452"/>
    </row>
    <row r="75" spans="1:8" s="453" customFormat="1" ht="12.75" customHeight="1">
      <c r="A75" s="483"/>
      <c r="B75" s="487" t="s">
        <v>428</v>
      </c>
      <c r="C75" s="474" t="s">
        <v>314</v>
      </c>
      <c r="D75" s="488" t="s">
        <v>315</v>
      </c>
      <c r="E75" s="489" t="s">
        <v>316</v>
      </c>
      <c r="F75" s="485"/>
      <c r="G75" s="484"/>
      <c r="H75" s="452"/>
    </row>
    <row r="76" spans="1:8" s="453" customFormat="1" ht="12.75" customHeight="1">
      <c r="A76" s="483"/>
      <c r="B76" s="490">
        <v>1</v>
      </c>
      <c r="C76" s="491" t="s">
        <v>317</v>
      </c>
      <c r="D76" s="492">
        <v>6</v>
      </c>
      <c r="E76" s="493">
        <v>1</v>
      </c>
      <c r="F76" s="485"/>
      <c r="G76" s="484"/>
      <c r="H76" s="452"/>
    </row>
    <row r="77" spans="1:8" s="453" customFormat="1" ht="12.75" customHeight="1">
      <c r="A77" s="483"/>
      <c r="B77" s="490">
        <v>1</v>
      </c>
      <c r="C77" s="491" t="s">
        <v>318</v>
      </c>
      <c r="D77" s="492">
        <v>6</v>
      </c>
      <c r="E77" s="493">
        <v>1</v>
      </c>
      <c r="F77" s="485"/>
      <c r="G77" s="484"/>
      <c r="H77" s="452"/>
    </row>
    <row r="78" spans="1:8" s="453" customFormat="1" ht="12.75" customHeight="1">
      <c r="A78" s="483"/>
      <c r="B78" s="490">
        <v>1</v>
      </c>
      <c r="C78" s="491" t="s">
        <v>319</v>
      </c>
      <c r="D78" s="492">
        <v>3</v>
      </c>
      <c r="E78" s="493">
        <v>1</v>
      </c>
      <c r="F78" s="485"/>
      <c r="G78" s="484"/>
      <c r="H78" s="452"/>
    </row>
    <row r="79" spans="1:8" s="453" customFormat="1" ht="12.75" customHeight="1">
      <c r="A79" s="483"/>
      <c r="B79" s="490">
        <v>1</v>
      </c>
      <c r="C79" s="491" t="s">
        <v>320</v>
      </c>
      <c r="D79" s="492">
        <v>0.3</v>
      </c>
      <c r="E79" s="493">
        <v>1</v>
      </c>
      <c r="F79" s="485"/>
      <c r="G79" s="484"/>
      <c r="H79" s="452"/>
    </row>
    <row r="80" spans="1:8" s="453" customFormat="1" ht="12.75" customHeight="1">
      <c r="A80" s="483"/>
      <c r="B80" s="484"/>
      <c r="C80" s="491"/>
      <c r="D80" s="483"/>
      <c r="E80" s="493"/>
      <c r="F80" s="485"/>
      <c r="G80" s="484"/>
      <c r="H80" s="452"/>
    </row>
    <row r="81" spans="1:14" s="454" customFormat="1" ht="12.75" customHeight="1">
      <c r="A81" s="418"/>
      <c r="B81" s="378"/>
      <c r="C81" s="494"/>
      <c r="D81" s="417"/>
      <c r="E81" s="417"/>
      <c r="F81" s="416"/>
      <c r="G81" s="378"/>
      <c r="H81" s="375"/>
      <c r="I81" s="376"/>
      <c r="J81" s="376"/>
      <c r="K81" s="376"/>
      <c r="L81" s="376"/>
      <c r="M81" s="376"/>
      <c r="N81" s="376"/>
    </row>
    <row r="82" spans="1:14" s="454" customFormat="1" ht="12.75" customHeight="1">
      <c r="A82" s="418"/>
      <c r="B82" s="378"/>
      <c r="C82" s="494"/>
      <c r="D82" s="416"/>
      <c r="E82" s="417"/>
      <c r="F82" s="416"/>
      <c r="G82" s="378"/>
      <c r="H82" s="375"/>
      <c r="I82" s="376"/>
      <c r="J82" s="376"/>
      <c r="K82" s="376"/>
      <c r="L82" s="376"/>
      <c r="M82" s="376"/>
      <c r="N82" s="376"/>
    </row>
    <row r="83" spans="1:14" ht="12.75" customHeight="1"/>
    <row r="84" spans="1:14" ht="12.75" customHeight="1"/>
    <row r="85" spans="1:14" ht="12.75" customHeight="1">
      <c r="C85" s="495"/>
    </row>
    <row r="86" spans="1:14" ht="12.75" customHeight="1">
      <c r="C86" s="495"/>
    </row>
    <row r="87" spans="1:14" s="455" customFormat="1" ht="12.75" customHeight="1">
      <c r="A87" s="418"/>
      <c r="B87" s="378"/>
      <c r="C87" s="495"/>
      <c r="D87" s="416"/>
      <c r="E87" s="417"/>
      <c r="F87" s="416"/>
      <c r="G87" s="378"/>
      <c r="H87" s="375"/>
      <c r="I87" s="376"/>
      <c r="J87" s="376"/>
      <c r="K87" s="376"/>
      <c r="L87" s="376"/>
      <c r="M87" s="376"/>
      <c r="N87" s="376"/>
    </row>
  </sheetData>
  <sheetProtection algorithmName="SHA-512" hashValue="QCMqX7VecJmwLL+R+xk8tyjwEGxeZgsrh2mM2VMa+nh87otI0VLrZgC4mxUsYrwSUeeh1vNbfXL6YKzzkoCBkQ==" saltValue="Cl81L+p9jqeLZ3ogcyANxg==" spinCount="100000" sheet="1" objects="1" scenarios="1" formatColumns="0" formatRows="0"/>
  <mergeCells count="2">
    <mergeCell ref="B3:G3"/>
    <mergeCell ref="C6:G6"/>
  </mergeCells>
  <conditionalFormatting sqref="D48">
    <cfRule type="expression" dxfId="21" priority="4">
      <formula>AND($A48&lt;&gt;"COMPOSICAO",$A48&lt;&gt;"INSUMO",$A48&lt;&gt;"")</formula>
    </cfRule>
    <cfRule type="expression" dxfId="20" priority="5">
      <formula>AND(OR($A48="COMPOSICAO",$A48="INSUMO",$A48&lt;&gt;""),$A48&lt;&gt;"")</formula>
    </cfRule>
  </conditionalFormatting>
  <conditionalFormatting sqref="D48">
    <cfRule type="expression" dxfId="19" priority="6">
      <formula>AND($A48&lt;&gt;"COMPOSICAO",$A48&lt;&gt;"INSUMO",$A48&lt;&gt;"")</formula>
    </cfRule>
    <cfRule type="expression" dxfId="18" priority="7">
      <formula>AND(OR($A48="COMPOSICAO",$A48="INSUMO",$A48&lt;&gt;""),$A48&lt;&gt;"")</formula>
    </cfRule>
  </conditionalFormatting>
  <printOptions horizontalCentered="1"/>
  <pageMargins left="0.78740157480314965" right="0.55118110236220474" top="0.98425196850393704" bottom="0.78740157480314965" header="0.39370078740157483" footer="0.39370078740157483"/>
  <pageSetup paperSize="9" fitToHeight="0" orientation="portrait" r:id="rId1"/>
  <headerFooter scaleWithDoc="0">
    <oddHeader>&amp;L&amp;"Book Antiqua,Negrito"&amp;10Rev-2&amp;C&amp;"Book Antiqua,Negrito"&amp;10Primeira Etapa&amp;R&amp;G</oddHeader>
    <oddFooter>&amp;L&amp;"Arial,Negrito"&amp;10CTR 464&amp;C&amp;"Arial,Negrito"&amp;10C.&amp;P&amp;R&amp;"Arial,Itálico"&amp;10Origem: 408-Orçamento_Rel 1</oddFooter>
  </headerFooter>
  <rowBreaks count="2" manualBreakCount="2">
    <brk id="24" max="16383" man="1"/>
    <brk id="67" max="16383" man="1"/>
  </rowBreaks>
  <legacyDrawingHF r:id="rId2"/>
</worksheet>
</file>

<file path=docProps/app.xml><?xml version="1.0" encoding="utf-8"?>
<Properties xmlns="http://schemas.openxmlformats.org/officeDocument/2006/extended-properties" xmlns:vt="http://schemas.openxmlformats.org/officeDocument/2006/docPropsVTypes">
  <Template/>
  <TotalTime>168</TotalTime>
  <Application>Microsoft Excel</Application>
  <DocSecurity>0</DocSecurity>
  <ScaleCrop>false</ScaleCrop>
  <HeadingPairs>
    <vt:vector size="4" baseType="variant">
      <vt:variant>
        <vt:lpstr>Planilhas</vt:lpstr>
      </vt:variant>
      <vt:variant>
        <vt:i4>27</vt:i4>
      </vt:variant>
      <vt:variant>
        <vt:lpstr>Intervalos Nomeados</vt:lpstr>
      </vt:variant>
      <vt:variant>
        <vt:i4>44</vt:i4>
      </vt:variant>
    </vt:vector>
  </HeadingPairs>
  <TitlesOfParts>
    <vt:vector size="71" baseType="lpstr">
      <vt:lpstr>ORIENTAÇÕES</vt:lpstr>
      <vt:lpstr>Resumo</vt:lpstr>
      <vt:lpstr>OS-Canteiro</vt:lpstr>
      <vt:lpstr>OS-Op Canteiro</vt:lpstr>
      <vt:lpstr>OS-Int Água</vt:lpstr>
      <vt:lpstr>C-1.1_03</vt:lpstr>
      <vt:lpstr>ME-Int Água</vt:lpstr>
      <vt:lpstr>C-1.1_01</vt:lpstr>
      <vt:lpstr>C-1.1_02</vt:lpstr>
      <vt:lpstr>OS-Conexão Cloro</vt:lpstr>
      <vt:lpstr>C-1.1_04</vt:lpstr>
      <vt:lpstr>E-1.1_01</vt:lpstr>
      <vt:lpstr>ME-Conexão Cloro</vt:lpstr>
      <vt:lpstr>C-1.1_11</vt:lpstr>
      <vt:lpstr>E-1.1_02</vt:lpstr>
      <vt:lpstr>E-1.1_03</vt:lpstr>
      <vt:lpstr>E-1.1_04</vt:lpstr>
      <vt:lpstr>OS-Água de Serviço</vt:lpstr>
      <vt:lpstr>ME-Água de Serviço</vt:lpstr>
      <vt:lpstr>C-1.1_05</vt:lpstr>
      <vt:lpstr>C-1.1_06</vt:lpstr>
      <vt:lpstr>C-1.1_07</vt:lpstr>
      <vt:lpstr>OS-Tub Água-Cloro</vt:lpstr>
      <vt:lpstr>ME-Tub Água-Cloro</vt:lpstr>
      <vt:lpstr>C-1.1_08</vt:lpstr>
      <vt:lpstr>OS-Inst Reserv</vt:lpstr>
      <vt:lpstr>C-1.1_10</vt:lpstr>
      <vt:lpstr>'C-1.1_01'!Area_de_impressao</vt:lpstr>
      <vt:lpstr>'C-1.1_02'!Area_de_impressao</vt:lpstr>
      <vt:lpstr>'C-1.1_03'!Area_de_impressao</vt:lpstr>
      <vt:lpstr>'C-1.1_04'!Area_de_impressao</vt:lpstr>
      <vt:lpstr>'C-1.1_05'!Area_de_impressao</vt:lpstr>
      <vt:lpstr>'C-1.1_06'!Area_de_impressao</vt:lpstr>
      <vt:lpstr>'C-1.1_07'!Area_de_impressao</vt:lpstr>
      <vt:lpstr>'C-1.1_08'!Area_de_impressao</vt:lpstr>
      <vt:lpstr>'C-1.1_10'!Area_de_impressao</vt:lpstr>
      <vt:lpstr>'C-1.1_11'!Area_de_impressao</vt:lpstr>
      <vt:lpstr>'E-1.1_01'!Area_de_impressao</vt:lpstr>
      <vt:lpstr>'E-1.1_02'!Area_de_impressao</vt:lpstr>
      <vt:lpstr>'E-1.1_03'!Area_de_impressao</vt:lpstr>
      <vt:lpstr>'E-1.1_04'!Area_de_impressao</vt:lpstr>
      <vt:lpstr>'ME-Água de Serviço'!Area_de_impressao</vt:lpstr>
      <vt:lpstr>'ME-Conexão Cloro'!Area_de_impressao</vt:lpstr>
      <vt:lpstr>'ME-Int Água'!Area_de_impressao</vt:lpstr>
      <vt:lpstr>'ME-Tub Água-Cloro'!Area_de_impressao</vt:lpstr>
      <vt:lpstr>'OS-Água de Serviço'!Area_de_impressao</vt:lpstr>
      <vt:lpstr>'OS-Canteiro'!Area_de_impressao</vt:lpstr>
      <vt:lpstr>'OS-Conexão Cloro'!Area_de_impressao</vt:lpstr>
      <vt:lpstr>'OS-Inst Reserv'!Area_de_impressao</vt:lpstr>
      <vt:lpstr>'OS-Int Água'!Area_de_impressao</vt:lpstr>
      <vt:lpstr>'OS-Op Canteiro'!Area_de_impressao</vt:lpstr>
      <vt:lpstr>'OS-Tub Água-Cloro'!Area_de_impressao</vt:lpstr>
      <vt:lpstr>Resumo!Area_de_impressao</vt:lpstr>
      <vt:lpstr>'C-1.1_01'!Titulos_de_impressao</vt:lpstr>
      <vt:lpstr>'C-1.1_02'!Titulos_de_impressao</vt:lpstr>
      <vt:lpstr>'C-1.1_05'!Titulos_de_impressao</vt:lpstr>
      <vt:lpstr>'C-1.1_06'!Titulos_de_impressao</vt:lpstr>
      <vt:lpstr>'C-1.1_07'!Titulos_de_impressao</vt:lpstr>
      <vt:lpstr>'C-1.1_08'!Titulos_de_impressao</vt:lpstr>
      <vt:lpstr>'ME-Água de Serviço'!Titulos_de_impressao</vt:lpstr>
      <vt:lpstr>'ME-Conexão Cloro'!Titulos_de_impressao</vt:lpstr>
      <vt:lpstr>'ME-Int Água'!Titulos_de_impressao</vt:lpstr>
      <vt:lpstr>'ME-Tub Água-Cloro'!Titulos_de_impressao</vt:lpstr>
      <vt:lpstr>'OS-Água de Serviço'!Titulos_de_impressao</vt:lpstr>
      <vt:lpstr>'OS-Canteiro'!Titulos_de_impressao</vt:lpstr>
      <vt:lpstr>'OS-Conexão Cloro'!Titulos_de_impressao</vt:lpstr>
      <vt:lpstr>'OS-Inst Reserv'!Titulos_de_impressao</vt:lpstr>
      <vt:lpstr>'OS-Int Água'!Titulos_de_impressao</vt:lpstr>
      <vt:lpstr>'OS-Op Canteiro'!Titulos_de_impressao</vt:lpstr>
      <vt:lpstr>'OS-Tub Água-Cloro'!Titulos_de_impressao</vt:lpstr>
      <vt:lpstr>Resumo!Titulos_de_impressao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Proesplan</dc:creator>
  <cp:lastModifiedBy>Wallison Almeida de Oliveira</cp:lastModifiedBy>
  <cp:revision>21</cp:revision>
  <cp:lastPrinted>2023-10-29T17:52:48Z</cp:lastPrinted>
  <dcterms:created xsi:type="dcterms:W3CDTF">2019-04-29T17:41:49Z</dcterms:created>
  <dcterms:modified xsi:type="dcterms:W3CDTF">2023-11-16T10:35:57Z</dcterms:modified>
  <dc:language>pt-BR</dc:language>
</cp:coreProperties>
</file>